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2_Administration\DOS - STEPHANE\"/>
    </mc:Choice>
  </mc:AlternateContent>
  <xr:revisionPtr revIDLastSave="0" documentId="8_{10D034BB-5D4A-47B0-88D0-8D404B33223E}" xr6:coauthVersionLast="46" xr6:coauthVersionMax="46" xr10:uidLastSave="{00000000-0000-0000-0000-000000000000}"/>
  <bookViews>
    <workbookView xWindow="-120" yWindow="-120" windowWidth="29040" windowHeight="15840" xr2:uid="{2FEE953D-D512-4B07-A773-412002989C99}"/>
  </bookViews>
  <sheets>
    <sheet name="Simulateur" sheetId="1" r:id="rId1"/>
    <sheet name="Charg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50" i="1"/>
  <c r="E50" i="1"/>
  <c r="E49" i="1"/>
  <c r="E48" i="1"/>
  <c r="E47" i="1"/>
  <c r="E46" i="1"/>
  <c r="I15" i="1"/>
  <c r="I16" i="1"/>
  <c r="I17" i="1"/>
  <c r="I18" i="1"/>
  <c r="I19" i="1"/>
  <c r="E19" i="1"/>
  <c r="E17" i="1"/>
  <c r="E16" i="1"/>
  <c r="E15" i="1"/>
  <c r="E91" i="1"/>
  <c r="E90" i="1"/>
  <c r="E89" i="1"/>
  <c r="E88" i="1"/>
  <c r="E87" i="1"/>
  <c r="I90" i="1"/>
  <c r="I91" i="1"/>
  <c r="I89" i="1"/>
  <c r="I88" i="1"/>
  <c r="I87" i="1"/>
  <c r="I68" i="1"/>
  <c r="I67" i="1"/>
  <c r="F82" i="1" s="1"/>
  <c r="I66" i="1"/>
  <c r="I65" i="1"/>
  <c r="I64" i="1"/>
  <c r="E68" i="1"/>
  <c r="E67" i="1"/>
  <c r="E66" i="1"/>
  <c r="E65" i="1"/>
  <c r="E64" i="1"/>
  <c r="E18" i="1"/>
  <c r="G96" i="2"/>
  <c r="G95" i="2"/>
  <c r="G94" i="2"/>
  <c r="G91" i="2"/>
  <c r="G90" i="2"/>
  <c r="G89" i="2"/>
  <c r="G88" i="2"/>
  <c r="G85" i="2"/>
  <c r="G84" i="2"/>
  <c r="G83" i="2"/>
  <c r="G82" i="2"/>
  <c r="G81" i="2"/>
  <c r="G80" i="2"/>
  <c r="G79" i="2"/>
  <c r="G86" i="2" s="1"/>
  <c r="E29" i="1" s="1"/>
  <c r="G78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96" i="2"/>
  <c r="H95" i="2"/>
  <c r="H91" i="2"/>
  <c r="H90" i="2"/>
  <c r="H89" i="2"/>
  <c r="H85" i="2"/>
  <c r="H84" i="2"/>
  <c r="H83" i="2"/>
  <c r="H82" i="2"/>
  <c r="H81" i="2"/>
  <c r="H80" i="2"/>
  <c r="H79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76" i="2" l="1"/>
  <c r="I93" i="1"/>
  <c r="E93" i="1"/>
  <c r="I70" i="1"/>
  <c r="E70" i="1"/>
  <c r="G92" i="2"/>
  <c r="H86" i="2"/>
  <c r="H76" i="2"/>
  <c r="G97" i="2" l="1"/>
  <c r="E31" i="1" s="1"/>
  <c r="E33" i="1"/>
  <c r="G99" i="2"/>
  <c r="E27" i="1"/>
  <c r="E6" i="1"/>
  <c r="E9" i="1" s="1"/>
  <c r="I6" i="1"/>
  <c r="I9" i="1" s="1"/>
  <c r="I27" i="1"/>
  <c r="H92" i="2"/>
  <c r="I29" i="1"/>
  <c r="E35" i="1" l="1"/>
  <c r="E37" i="1" s="1"/>
  <c r="E39" i="1" s="1"/>
  <c r="H97" i="2"/>
  <c r="I33" i="1"/>
  <c r="I21" i="1"/>
  <c r="E21" i="1"/>
  <c r="E52" i="1"/>
  <c r="I52" i="1"/>
  <c r="H99" i="2" l="1"/>
  <c r="I31" i="1"/>
  <c r="I35" i="1" s="1"/>
  <c r="I37" i="1" s="1"/>
  <c r="I39" i="1" s="1"/>
</calcChain>
</file>

<file path=xl/sharedStrings.xml><?xml version="1.0" encoding="utf-8"?>
<sst xmlns="http://schemas.openxmlformats.org/spreadsheetml/2006/main" count="199" uniqueCount="141">
  <si>
    <t>CA HT 19/20</t>
  </si>
  <si>
    <t>CA HT 18/19</t>
  </si>
  <si>
    <t>Autres charge et charges externes</t>
  </si>
  <si>
    <t>compte de 606 à 629</t>
  </si>
  <si>
    <t>VERSION 1</t>
  </si>
  <si>
    <t>VERSION 2</t>
  </si>
  <si>
    <t>Impots et Taxes</t>
  </si>
  <si>
    <t>Compte 63</t>
  </si>
  <si>
    <t>Compte de 606 à 629</t>
  </si>
  <si>
    <t>Dotations aux amortissements sur immo.</t>
  </si>
  <si>
    <t>Compte 6811</t>
  </si>
  <si>
    <t xml:space="preserve">Pourcentage </t>
  </si>
  <si>
    <t>Calcul DSF 70%</t>
  </si>
  <si>
    <t>CALCUL AIDE MENSUELLE</t>
  </si>
  <si>
    <t>CA HT Décembre 2018</t>
  </si>
  <si>
    <t xml:space="preserve">CA HT Janvier 2019 </t>
  </si>
  <si>
    <t>CA HT Février 2019</t>
  </si>
  <si>
    <t>CA HT Mars 2019</t>
  </si>
  <si>
    <t xml:space="preserve">CA HT Avril 2019 </t>
  </si>
  <si>
    <t>CA HT Janvier 2020</t>
  </si>
  <si>
    <t>CA HT Février 2020</t>
  </si>
  <si>
    <t>CA HT Décembre 2019</t>
  </si>
  <si>
    <t xml:space="preserve">arrondi </t>
  </si>
  <si>
    <t>arrondi</t>
  </si>
  <si>
    <t>Version 1</t>
  </si>
  <si>
    <t>N° de compte</t>
  </si>
  <si>
    <t>Intitulé</t>
  </si>
  <si>
    <t>Part Variable</t>
  </si>
  <si>
    <t>Part Fixe</t>
  </si>
  <si>
    <t>MONTANT CHARGES FIXES</t>
  </si>
  <si>
    <t>IMPACT COVID -1 MOIS</t>
  </si>
  <si>
    <t>EDF HOTELS</t>
  </si>
  <si>
    <t>EDF LOGEMENTS PERSONNEL</t>
  </si>
  <si>
    <t>EAU</t>
  </si>
  <si>
    <t>CARBURANTS LUBRIFIANTS</t>
  </si>
  <si>
    <t>COMBUSTIBLES</t>
  </si>
  <si>
    <t>PRODUITS D' ENTRETIEN</t>
  </si>
  <si>
    <t>VETEMENTS DE TRAVAIL</t>
  </si>
  <si>
    <t>FOURNITURES DE BUREAU</t>
  </si>
  <si>
    <t>FOURNITURES HOTEL</t>
  </si>
  <si>
    <t>FOURNITURES PRODUITS D'ACCUEIL</t>
  </si>
  <si>
    <t>FOURNITURES RESTAURATION</t>
  </si>
  <si>
    <t>FOURNITURES SPA</t>
  </si>
  <si>
    <t>FOURNITURES BAR</t>
  </si>
  <si>
    <t>RRR OBTENUS ACHATS DE MP</t>
  </si>
  <si>
    <t>DECORATION ET FLEURS</t>
  </si>
  <si>
    <t>PRESTATAIRES DIVERS</t>
  </si>
  <si>
    <t>BLANCHISSERIE</t>
  </si>
  <si>
    <t>BLANCHISSERIE TAVERNE</t>
  </si>
  <si>
    <t>PRESTATIONS ANIMATION</t>
  </si>
  <si>
    <t>PRESTATION CHEF CONSULTING</t>
  </si>
  <si>
    <t>PRESTATIONS DIRECTION</t>
  </si>
  <si>
    <t>PRESTATIONS GESTIONNAIRE</t>
  </si>
  <si>
    <t>CREDIT BAIL MATERIEL RESTAURANT</t>
  </si>
  <si>
    <t>CREDIT BAIL VEHICULE</t>
  </si>
  <si>
    <t>CREDIT BAIL MATERIEL HOTEL</t>
  </si>
  <si>
    <t>LOYER MURS HOTELS</t>
  </si>
  <si>
    <t>LOCATION BOUTIQUE</t>
  </si>
  <si>
    <t>LOGEMENT DIRECTION</t>
  </si>
  <si>
    <t>LOGEMENTS DU PERSONNEL</t>
  </si>
  <si>
    <t>LOYER PARKING</t>
  </si>
  <si>
    <t>LOCATION TPE</t>
  </si>
  <si>
    <t>LOCATION MATERIELS DIVERS 7ANS</t>
  </si>
  <si>
    <t>LOCATIONS MATERIELS CUISINE 7 ANS</t>
  </si>
  <si>
    <t>LOCATIONS MATERIEL DE TRANSPORT 7 ANS</t>
  </si>
  <si>
    <t>CHARGES LOCATIVES</t>
  </si>
  <si>
    <t>ENTRETIEN DES INSTALLATIONS</t>
  </si>
  <si>
    <t>ENTETIEN DU MATERIEL</t>
  </si>
  <si>
    <t>ENTRETIEN MAINTENANCE</t>
  </si>
  <si>
    <t>ENT.MATERIEL  INFORMATIQUE</t>
  </si>
  <si>
    <t>ENT.MATERIEL TRANSPORT</t>
  </si>
  <si>
    <t>ASSURANCE MULTIRISQUES</t>
  </si>
  <si>
    <t>ASSURANCE LOGEMENT PERSONNEL</t>
  </si>
  <si>
    <t>ASSURANCE MAT TRANSPORT</t>
  </si>
  <si>
    <t>ASSURANCE CREDIT BAIL</t>
  </si>
  <si>
    <t>ASSURANCES SUR EMPRUNTS</t>
  </si>
  <si>
    <t>DOCUMENTATION GENERALE</t>
  </si>
  <si>
    <t>COMMISSIONS SUR VENTES</t>
  </si>
  <si>
    <t>HONORAIRES COMPTABLES</t>
  </si>
  <si>
    <t>HONORAIRES SOCIALES</t>
  </si>
  <si>
    <t>HONORAIRES JURIDIQUES</t>
  </si>
  <si>
    <t>HONORAIRES TECHNIQUES</t>
  </si>
  <si>
    <t>HONORAIRES CAC</t>
  </si>
  <si>
    <t>HONORAIRES DIVERS</t>
  </si>
  <si>
    <t>FRAIS ACTES &amp; CONTENTIEUX</t>
  </si>
  <si>
    <t>PUBLICITE-COMMUNICATION</t>
  </si>
  <si>
    <t>SALONS</t>
  </si>
  <si>
    <t>CADEAUX CLIENTS</t>
  </si>
  <si>
    <t>CATALOGUES &amp; IMPRIMES</t>
  </si>
  <si>
    <t>DIVERS (POURBOIRES, DONS...)</t>
  </si>
  <si>
    <t>TRANSPORT DE MARCHANDISES</t>
  </si>
  <si>
    <t>VOYAGES ET DEPLACEMENTS</t>
  </si>
  <si>
    <t>FRAIS DEPLACEMENTS SALONS</t>
  </si>
  <si>
    <t>AFFRANCHISSEMENTS</t>
  </si>
  <si>
    <t>TELEPHONE</t>
  </si>
  <si>
    <t>FRAIS SUR EMPRUNTS</t>
  </si>
  <si>
    <t>SERVICES BANCAIRES</t>
  </si>
  <si>
    <t>COMMISSIONS CARTES DE CREDIT</t>
  </si>
  <si>
    <t>COTISATIONS DIVERSES</t>
  </si>
  <si>
    <t>ABONNEMENTS ET FORFAITS</t>
  </si>
  <si>
    <t>ABONNEMENTS INTERNET</t>
  </si>
  <si>
    <t>FRAIS DE RECRUT. DE PERSONNEL</t>
  </si>
  <si>
    <t>TAXE D'APPRENTISSAGE</t>
  </si>
  <si>
    <t>FORMATION CONTINUE</t>
  </si>
  <si>
    <t>EFFORT CONSTRUCTION ORGANISME</t>
  </si>
  <si>
    <t>CET : CFE &amp;  CVAE</t>
  </si>
  <si>
    <t>TAXES FONCIERES</t>
  </si>
  <si>
    <t>TAXE VEHICULE SOCIETE</t>
  </si>
  <si>
    <t>CARTES GRISE</t>
  </si>
  <si>
    <t>SACEM-SPRE</t>
  </si>
  <si>
    <t>AUTRES DROITS (REDEVANCE TELE)</t>
  </si>
  <si>
    <t>CHARGES DIVERSES</t>
  </si>
  <si>
    <t>DAP IMMOS CORPORELLES</t>
  </si>
  <si>
    <t>DOTATIONS CREANCES DOUTEUSES</t>
  </si>
  <si>
    <t>TOTAL CHARGES FIXES</t>
  </si>
  <si>
    <t>Impôts &amp; Taxes</t>
  </si>
  <si>
    <t>Compte de 63</t>
  </si>
  <si>
    <t>Dotations aux Amortissemments</t>
  </si>
  <si>
    <t>Compte de 681</t>
  </si>
  <si>
    <t>chiffres compte de résultat 2019</t>
  </si>
  <si>
    <t>chiffres compte de résultat 2020</t>
  </si>
  <si>
    <t>GAZ CUISINE</t>
  </si>
  <si>
    <t>Autres Charges de Gestion Courante</t>
  </si>
  <si>
    <t>Compte de 65</t>
  </si>
  <si>
    <t>Autres charges de gestion courante</t>
  </si>
  <si>
    <t>Compte 65</t>
  </si>
  <si>
    <t>Total Charge</t>
  </si>
  <si>
    <t xml:space="preserve">BASE DE CHIFFRES SAS </t>
  </si>
  <si>
    <t>2019</t>
  </si>
  <si>
    <t>Total Aide Saison base chiffre 18/19</t>
  </si>
  <si>
    <t>CALCUL BASE DES RATIOS DIANE</t>
  </si>
  <si>
    <t>47% du CA HT moyen DIANE</t>
  </si>
  <si>
    <t>Version 2</t>
  </si>
  <si>
    <t>Dotations aux Amortissements</t>
  </si>
  <si>
    <t>compte 681</t>
  </si>
  <si>
    <t>3% du CA HT moyen DIANE</t>
  </si>
  <si>
    <t>compte 63</t>
  </si>
  <si>
    <t>Pourcentage du CA HT</t>
  </si>
  <si>
    <t>12% du CA HT moyen DIANE</t>
  </si>
  <si>
    <t>arrondi 44 %</t>
  </si>
  <si>
    <t>SIMULATEUR CALCUL BASE DES RATIOS REELS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</si>
</sst>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10" fontId="0" fillId="0" borderId="2" xfId="0" applyNumberFormat="1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1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/>
    <xf numFmtId="0" fontId="0" fillId="0" borderId="15" xfId="0" applyBorder="1"/>
    <xf numFmtId="10" fontId="0" fillId="0" borderId="4" xfId="0" applyNumberFormat="1" applyBorder="1"/>
    <xf numFmtId="10" fontId="2" fillId="0" borderId="4" xfId="0" applyNumberFormat="1" applyFont="1" applyBorder="1"/>
    <xf numFmtId="0" fontId="0" fillId="0" borderId="21" xfId="0" applyBorder="1"/>
    <xf numFmtId="0" fontId="0" fillId="0" borderId="22" xfId="0" applyBorder="1"/>
    <xf numFmtId="0" fontId="4" fillId="0" borderId="22" xfId="0" applyFont="1" applyBorder="1"/>
    <xf numFmtId="0" fontId="0" fillId="0" borderId="23" xfId="0" applyBorder="1"/>
    <xf numFmtId="0" fontId="0" fillId="0" borderId="16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164" fontId="0" fillId="0" borderId="0" xfId="0" applyNumberForma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14" xfId="0" applyBorder="1"/>
    <xf numFmtId="0" fontId="0" fillId="0" borderId="29" xfId="0" applyBorder="1"/>
    <xf numFmtId="0" fontId="0" fillId="0" borderId="30" xfId="0" applyBorder="1"/>
    <xf numFmtId="10" fontId="0" fillId="0" borderId="31" xfId="0" applyNumberFormat="1" applyBorder="1"/>
    <xf numFmtId="10" fontId="2" fillId="0" borderId="31" xfId="0" applyNumberFormat="1" applyFont="1" applyBorder="1"/>
    <xf numFmtId="164" fontId="0" fillId="0" borderId="28" xfId="0" applyNumberFormat="1" applyBorder="1"/>
    <xf numFmtId="164" fontId="0" fillId="0" borderId="14" xfId="0" applyNumberFormat="1" applyBorder="1"/>
    <xf numFmtId="0" fontId="0" fillId="0" borderId="32" xfId="0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17" xfId="0" applyNumberFormat="1" applyBorder="1"/>
    <xf numFmtId="0" fontId="0" fillId="0" borderId="17" xfId="0" applyBorder="1"/>
    <xf numFmtId="0" fontId="0" fillId="0" borderId="35" xfId="0" applyBorder="1"/>
    <xf numFmtId="0" fontId="2" fillId="0" borderId="0" xfId="0" applyFont="1"/>
    <xf numFmtId="0" fontId="2" fillId="0" borderId="0" xfId="0" applyFont="1" applyAlignment="1">
      <alignment horizontal="center"/>
    </xf>
    <xf numFmtId="43" fontId="2" fillId="2" borderId="42" xfId="1" applyFont="1" applyFill="1" applyBorder="1" applyAlignment="1">
      <alignment horizontal="center" vertical="center" wrapText="1"/>
    </xf>
    <xf numFmtId="43" fontId="0" fillId="5" borderId="45" xfId="1" applyFont="1" applyFill="1" applyBorder="1"/>
    <xf numFmtId="43" fontId="0" fillId="5" borderId="5" xfId="1" applyFont="1" applyFill="1" applyBorder="1"/>
    <xf numFmtId="43" fontId="0" fillId="5" borderId="48" xfId="1" applyFont="1" applyFill="1" applyBorder="1"/>
    <xf numFmtId="9" fontId="0" fillId="5" borderId="45" xfId="1" applyNumberFormat="1" applyFont="1" applyFill="1" applyBorder="1"/>
    <xf numFmtId="9" fontId="0" fillId="5" borderId="48" xfId="1" applyNumberFormat="1" applyFont="1" applyFill="1" applyBorder="1"/>
    <xf numFmtId="0" fontId="0" fillId="6" borderId="28" xfId="0" applyFill="1" applyBorder="1"/>
    <xf numFmtId="0" fontId="0" fillId="0" borderId="24" xfId="0" applyBorder="1"/>
    <xf numFmtId="43" fontId="0" fillId="0" borderId="0" xfId="1" applyFont="1"/>
    <xf numFmtId="0" fontId="2" fillId="6" borderId="0" xfId="0" applyFont="1" applyFill="1"/>
    <xf numFmtId="43" fontId="0" fillId="0" borderId="14" xfId="1" applyFont="1" applyFill="1" applyBorder="1"/>
    <xf numFmtId="0" fontId="3" fillId="0" borderId="14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6" borderId="26" xfId="0" applyFont="1" applyFill="1" applyBorder="1"/>
    <xf numFmtId="0" fontId="2" fillId="6" borderId="29" xfId="0" applyFont="1" applyFill="1" applyBorder="1"/>
    <xf numFmtId="43" fontId="0" fillId="0" borderId="10" xfId="0" applyNumberFormat="1" applyBorder="1"/>
    <xf numFmtId="43" fontId="2" fillId="4" borderId="42" xfId="1" applyFont="1" applyFill="1" applyBorder="1" applyAlignment="1">
      <alignment horizontal="center" vertical="center" wrapText="1"/>
    </xf>
    <xf numFmtId="43" fontId="2" fillId="4" borderId="20" xfId="1" applyFont="1" applyFill="1" applyBorder="1" applyAlignment="1">
      <alignment horizontal="center" vertical="center" wrapText="1"/>
    </xf>
    <xf numFmtId="43" fontId="2" fillId="2" borderId="20" xfId="1" applyFont="1" applyFill="1" applyBorder="1" applyAlignment="1">
      <alignment horizontal="center" vertical="center" wrapText="1"/>
    </xf>
    <xf numFmtId="43" fontId="5" fillId="3" borderId="41" xfId="1" applyFont="1" applyFill="1" applyBorder="1" applyAlignment="1">
      <alignment horizontal="center" vertical="center" textRotation="255" wrapText="1"/>
    </xf>
    <xf numFmtId="43" fontId="5" fillId="3" borderId="44" xfId="1" applyFont="1" applyFill="1" applyBorder="1" applyAlignment="1">
      <alignment horizontal="center" vertical="center" textRotation="255" wrapText="1"/>
    </xf>
    <xf numFmtId="0" fontId="2" fillId="6" borderId="24" xfId="0" applyFont="1" applyFill="1" applyBorder="1"/>
    <xf numFmtId="43" fontId="2" fillId="6" borderId="24" xfId="1" applyFont="1" applyFill="1" applyBorder="1"/>
    <xf numFmtId="9" fontId="2" fillId="6" borderId="24" xfId="1" applyNumberFormat="1" applyFont="1" applyFill="1" applyBorder="1"/>
    <xf numFmtId="43" fontId="2" fillId="6" borderId="27" xfId="1" applyFont="1" applyFill="1" applyBorder="1"/>
    <xf numFmtId="0" fontId="6" fillId="6" borderId="25" xfId="0" applyFont="1" applyFill="1" applyBorder="1"/>
    <xf numFmtId="43" fontId="2" fillId="6" borderId="25" xfId="1" applyFont="1" applyFill="1" applyBorder="1"/>
    <xf numFmtId="9" fontId="2" fillId="6" borderId="25" xfId="1" applyNumberFormat="1" applyFont="1" applyFill="1" applyBorder="1"/>
    <xf numFmtId="43" fontId="2" fillId="6" borderId="30" xfId="1" applyFont="1" applyFill="1" applyBorder="1"/>
    <xf numFmtId="0" fontId="0" fillId="6" borderId="0" xfId="0" applyFill="1"/>
    <xf numFmtId="43" fontId="0" fillId="0" borderId="2" xfId="0" applyNumberFormat="1" applyBorder="1"/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18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18" xfId="0" applyBorder="1"/>
    <xf numFmtId="0" fontId="0" fillId="0" borderId="19" xfId="0" applyBorder="1"/>
    <xf numFmtId="10" fontId="0" fillId="0" borderId="19" xfId="0" applyNumberFormat="1" applyBorder="1"/>
    <xf numFmtId="10" fontId="0" fillId="0" borderId="20" xfId="0" applyNumberFormat="1" applyBorder="1"/>
    <xf numFmtId="0" fontId="0" fillId="0" borderId="27" xfId="0" applyBorder="1" applyAlignment="1">
      <alignment horizontal="center" vertical="center"/>
    </xf>
    <xf numFmtId="10" fontId="2" fillId="0" borderId="51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3" fontId="2" fillId="4" borderId="43" xfId="1" applyFont="1" applyFill="1" applyBorder="1" applyAlignment="1">
      <alignment horizontal="center" vertical="center" wrapText="1"/>
    </xf>
    <xf numFmtId="43" fontId="5" fillId="3" borderId="46" xfId="1" applyFont="1" applyFill="1" applyBorder="1" applyAlignment="1">
      <alignment horizontal="center" vertical="center" textRotation="255" wrapText="1"/>
    </xf>
    <xf numFmtId="43" fontId="5" fillId="3" borderId="47" xfId="1" applyFont="1" applyFill="1" applyBorder="1" applyAlignment="1">
      <alignment horizontal="center" vertical="center" textRotation="255" wrapText="1"/>
    </xf>
    <xf numFmtId="49" fontId="2" fillId="2" borderId="30" xfId="1" applyNumberFormat="1" applyFont="1" applyFill="1" applyBorder="1" applyAlignment="1">
      <alignment horizontal="center" vertical="center" wrapText="1"/>
    </xf>
    <xf numFmtId="49" fontId="2" fillId="4" borderId="30" xfId="1" applyNumberFormat="1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textRotation="255" shrinkToFit="1"/>
    </xf>
    <xf numFmtId="0" fontId="0" fillId="3" borderId="39" xfId="0" applyFill="1" applyBorder="1" applyAlignment="1">
      <alignment horizontal="center" vertical="center" textRotation="255" shrinkToFit="1"/>
    </xf>
    <xf numFmtId="0" fontId="0" fillId="3" borderId="40" xfId="0" applyFill="1" applyBorder="1" applyAlignment="1">
      <alignment horizontal="center" vertical="center" textRotation="255" shrinkToFit="1"/>
    </xf>
    <xf numFmtId="0" fontId="0" fillId="3" borderId="38" xfId="0" applyFill="1" applyBorder="1" applyAlignment="1">
      <alignment horizontal="center" textRotation="255" shrinkToFit="1"/>
    </xf>
    <xf numFmtId="0" fontId="0" fillId="3" borderId="39" xfId="0" applyFill="1" applyBorder="1" applyAlignment="1">
      <alignment horizontal="center" textRotation="255" shrinkToFit="1"/>
    </xf>
    <xf numFmtId="0" fontId="0" fillId="3" borderId="40" xfId="0" applyFill="1" applyBorder="1" applyAlignment="1">
      <alignment horizontal="center" textRotation="255" shrinkToFit="1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164" fontId="2" fillId="2" borderId="34" xfId="0" applyNumberFormat="1" applyFont="1" applyFill="1" applyBorder="1"/>
    <xf numFmtId="0" fontId="2" fillId="4" borderId="37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4" borderId="34" xfId="0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D5A99-58A9-458B-BD76-B0621703CE99}">
  <sheetPr>
    <pageSetUpPr fitToPage="1"/>
  </sheetPr>
  <dimension ref="A1:I93"/>
  <sheetViews>
    <sheetView tabSelected="1" topLeftCell="A73" workbookViewId="0">
      <selection activeCell="E68" sqref="E68"/>
    </sheetView>
  </sheetViews>
  <sheetFormatPr baseColWidth="10" defaultRowHeight="15" x14ac:dyDescent="0.25"/>
  <cols>
    <col min="2" max="2" width="4.42578125" customWidth="1"/>
    <col min="3" max="3" width="37.5703125" customWidth="1"/>
    <col min="4" max="4" width="15.7109375" customWidth="1"/>
    <col min="5" max="5" width="20.7109375" customWidth="1"/>
    <col min="8" max="8" width="15.7109375" customWidth="1"/>
    <col min="9" max="9" width="20.7109375" customWidth="1"/>
  </cols>
  <sheetData>
    <row r="1" spans="1:9" ht="15.75" thickBot="1" x14ac:dyDescent="0.3">
      <c r="C1" s="60" t="s">
        <v>127</v>
      </c>
      <c r="D1" s="61"/>
      <c r="E1" s="61"/>
      <c r="F1" s="61"/>
      <c r="G1" s="61"/>
      <c r="H1" s="61"/>
      <c r="I1" s="62"/>
    </row>
    <row r="2" spans="1:9" ht="15.75" thickBot="1" x14ac:dyDescent="0.3"/>
    <row r="3" spans="1:9" x14ac:dyDescent="0.25">
      <c r="A3" s="130" t="s">
        <v>140</v>
      </c>
      <c r="B3" s="59" t="s">
        <v>4</v>
      </c>
      <c r="C3" s="8"/>
      <c r="D3" s="22"/>
      <c r="E3" s="16" t="s">
        <v>1</v>
      </c>
      <c r="F3" s="30"/>
      <c r="G3" s="27"/>
      <c r="H3" s="31"/>
      <c r="I3" s="17" t="s">
        <v>0</v>
      </c>
    </row>
    <row r="4" spans="1:9" x14ac:dyDescent="0.25">
      <c r="A4" s="131"/>
      <c r="B4" s="59"/>
      <c r="C4" s="9"/>
      <c r="D4" s="23"/>
      <c r="E4" s="4"/>
      <c r="F4" s="32"/>
      <c r="G4" s="7"/>
      <c r="H4" s="33"/>
      <c r="I4" s="10"/>
    </row>
    <row r="5" spans="1:9" x14ac:dyDescent="0.25">
      <c r="A5" s="131"/>
      <c r="B5" s="59"/>
      <c r="C5" s="9"/>
      <c r="D5" s="23"/>
      <c r="E5" s="4"/>
      <c r="F5" s="32"/>
      <c r="G5" s="7"/>
      <c r="H5" s="33"/>
      <c r="I5" s="10"/>
    </row>
    <row r="6" spans="1:9" x14ac:dyDescent="0.25">
      <c r="A6" s="131"/>
      <c r="B6" s="59"/>
      <c r="C6" s="9" t="s">
        <v>2</v>
      </c>
      <c r="D6" s="23"/>
      <c r="E6" s="4">
        <f>Charges!G76</f>
        <v>0</v>
      </c>
      <c r="F6" s="32"/>
      <c r="G6" s="7"/>
      <c r="H6" s="33"/>
      <c r="I6" s="10">
        <f>Charges!H76</f>
        <v>0</v>
      </c>
    </row>
    <row r="7" spans="1:9" x14ac:dyDescent="0.25">
      <c r="A7" s="131"/>
      <c r="B7" s="59"/>
      <c r="C7" s="18" t="s">
        <v>3</v>
      </c>
      <c r="D7" s="24"/>
      <c r="E7" s="3"/>
      <c r="F7" s="32"/>
      <c r="G7" s="7"/>
      <c r="H7" s="33"/>
      <c r="I7" s="11"/>
    </row>
    <row r="8" spans="1:9" x14ac:dyDescent="0.25">
      <c r="A8" s="131"/>
      <c r="B8" s="59"/>
      <c r="C8" s="9"/>
      <c r="D8" s="23"/>
      <c r="E8" s="3"/>
      <c r="F8" s="32"/>
      <c r="G8" s="7"/>
      <c r="H8" s="33"/>
      <c r="I8" s="11"/>
    </row>
    <row r="9" spans="1:9" x14ac:dyDescent="0.25">
      <c r="A9" s="131"/>
      <c r="B9" s="59"/>
      <c r="C9" s="9" t="s">
        <v>11</v>
      </c>
      <c r="D9" s="23"/>
      <c r="E9" s="5" t="e">
        <f>E6/E4</f>
        <v>#DIV/0!</v>
      </c>
      <c r="F9" s="32"/>
      <c r="G9" s="7"/>
      <c r="H9" s="33"/>
      <c r="I9" s="12" t="e">
        <f>I6/I4</f>
        <v>#DIV/0!</v>
      </c>
    </row>
    <row r="10" spans="1:9" x14ac:dyDescent="0.25">
      <c r="A10" s="131"/>
      <c r="B10" s="59"/>
      <c r="C10" s="19"/>
      <c r="D10" s="26" t="s">
        <v>22</v>
      </c>
      <c r="E10" s="21">
        <v>0</v>
      </c>
      <c r="F10" s="32"/>
      <c r="G10" s="7"/>
      <c r="H10" s="33" t="s">
        <v>23</v>
      </c>
      <c r="I10" s="37">
        <v>0</v>
      </c>
    </row>
    <row r="11" spans="1:9" ht="15.75" thickBot="1" x14ac:dyDescent="0.3">
      <c r="A11" s="131"/>
      <c r="B11" s="59"/>
      <c r="C11" s="13"/>
      <c r="D11" s="25"/>
      <c r="E11" s="14"/>
      <c r="F11" s="34"/>
      <c r="G11" s="28"/>
      <c r="H11" s="35"/>
      <c r="I11" s="15"/>
    </row>
    <row r="12" spans="1:9" x14ac:dyDescent="0.25">
      <c r="A12" s="131"/>
    </row>
    <row r="13" spans="1:9" x14ac:dyDescent="0.25">
      <c r="A13" s="131"/>
      <c r="C13" t="s">
        <v>13</v>
      </c>
    </row>
    <row r="14" spans="1:9" ht="15.75" thickBot="1" x14ac:dyDescent="0.3">
      <c r="A14" s="131"/>
    </row>
    <row r="15" spans="1:9" x14ac:dyDescent="0.25">
      <c r="A15" s="131"/>
      <c r="C15" s="8" t="s">
        <v>14</v>
      </c>
      <c r="D15" s="41"/>
      <c r="E15" s="42">
        <f>D15*E10</f>
        <v>0</v>
      </c>
      <c r="F15" s="45" t="s">
        <v>21</v>
      </c>
      <c r="G15" s="40"/>
      <c r="H15" s="41"/>
      <c r="I15" s="42">
        <f>H15*I10</f>
        <v>0</v>
      </c>
    </row>
    <row r="16" spans="1:9" x14ac:dyDescent="0.25">
      <c r="A16" s="131"/>
      <c r="C16" s="9" t="s">
        <v>15</v>
      </c>
      <c r="D16" s="2"/>
      <c r="E16" s="43">
        <f>D16*E10</f>
        <v>0</v>
      </c>
      <c r="F16" s="6" t="s">
        <v>19</v>
      </c>
      <c r="G16" s="1"/>
      <c r="H16" s="2"/>
      <c r="I16" s="43">
        <f>H16*I10</f>
        <v>0</v>
      </c>
    </row>
    <row r="17" spans="1:9" x14ac:dyDescent="0.25">
      <c r="A17" s="131"/>
      <c r="C17" s="9" t="s">
        <v>16</v>
      </c>
      <c r="D17" s="2"/>
      <c r="E17" s="43">
        <f>D17*E10</f>
        <v>0</v>
      </c>
      <c r="F17" s="6" t="s">
        <v>20</v>
      </c>
      <c r="G17" s="1"/>
      <c r="H17" s="2"/>
      <c r="I17" s="43">
        <f>H17*I10</f>
        <v>0</v>
      </c>
    </row>
    <row r="18" spans="1:9" x14ac:dyDescent="0.25">
      <c r="A18" s="131"/>
      <c r="C18" s="9" t="s">
        <v>17</v>
      </c>
      <c r="D18" s="2"/>
      <c r="E18" s="43">
        <f>D18*0.37</f>
        <v>0</v>
      </c>
      <c r="F18" s="6" t="s">
        <v>17</v>
      </c>
      <c r="G18" s="1"/>
      <c r="H18" s="2"/>
      <c r="I18" s="43">
        <f>H18*I10</f>
        <v>0</v>
      </c>
    </row>
    <row r="19" spans="1:9" x14ac:dyDescent="0.25">
      <c r="A19" s="131"/>
      <c r="C19" s="9" t="s">
        <v>18</v>
      </c>
      <c r="D19" s="2"/>
      <c r="E19" s="43">
        <f>D19*E10</f>
        <v>0</v>
      </c>
      <c r="F19" s="6" t="s">
        <v>18</v>
      </c>
      <c r="G19" s="1"/>
      <c r="H19" s="2"/>
      <c r="I19" s="43">
        <f>H19*I10</f>
        <v>0</v>
      </c>
    </row>
    <row r="20" spans="1:9" x14ac:dyDescent="0.25">
      <c r="A20" s="131"/>
      <c r="C20" s="9"/>
      <c r="D20" s="1"/>
      <c r="E20" s="44"/>
      <c r="F20" s="6"/>
      <c r="G20" s="1"/>
      <c r="H20" s="1"/>
      <c r="I20" s="44"/>
    </row>
    <row r="21" spans="1:9" s="46" customFormat="1" ht="15.75" thickBot="1" x14ac:dyDescent="0.3">
      <c r="A21" s="131"/>
      <c r="C21" s="136" t="s">
        <v>129</v>
      </c>
      <c r="D21" s="137"/>
      <c r="E21" s="138">
        <f>SUM(E15:E19)</f>
        <v>0</v>
      </c>
      <c r="F21" s="139" t="s">
        <v>129</v>
      </c>
      <c r="G21" s="140"/>
      <c r="H21" s="141"/>
      <c r="I21" s="142">
        <f>SUM(I15:I19)</f>
        <v>0</v>
      </c>
    </row>
    <row r="22" spans="1:9" x14ac:dyDescent="0.25">
      <c r="A22" s="131"/>
    </row>
    <row r="23" spans="1:9" ht="15.75" thickBot="1" x14ac:dyDescent="0.3">
      <c r="A23" s="131"/>
    </row>
    <row r="24" spans="1:9" x14ac:dyDescent="0.25">
      <c r="A24" s="131"/>
      <c r="B24" s="59" t="s">
        <v>5</v>
      </c>
      <c r="C24" s="8"/>
      <c r="D24" s="22"/>
      <c r="E24" s="16" t="s">
        <v>1</v>
      </c>
      <c r="F24" s="30"/>
      <c r="G24" s="27"/>
      <c r="H24" s="31"/>
      <c r="I24" s="17" t="s">
        <v>0</v>
      </c>
    </row>
    <row r="25" spans="1:9" x14ac:dyDescent="0.25">
      <c r="A25" s="131"/>
      <c r="B25" s="59"/>
      <c r="C25" s="9"/>
      <c r="D25" s="23"/>
      <c r="E25" s="4"/>
      <c r="F25" s="32"/>
      <c r="G25" s="7"/>
      <c r="H25" s="33"/>
      <c r="I25" s="10"/>
    </row>
    <row r="26" spans="1:9" x14ac:dyDescent="0.25">
      <c r="A26" s="131"/>
      <c r="B26" s="59"/>
      <c r="C26" s="9"/>
      <c r="D26" s="23"/>
      <c r="E26" s="4"/>
      <c r="F26" s="32"/>
      <c r="G26" s="7"/>
      <c r="H26" s="33"/>
      <c r="I26" s="10"/>
    </row>
    <row r="27" spans="1:9" x14ac:dyDescent="0.25">
      <c r="A27" s="131"/>
      <c r="B27" s="59"/>
      <c r="C27" s="9" t="s">
        <v>2</v>
      </c>
      <c r="D27" s="23"/>
      <c r="E27" s="4">
        <f>Charges!G76</f>
        <v>0</v>
      </c>
      <c r="F27" s="38"/>
      <c r="G27" s="29"/>
      <c r="H27" s="39"/>
      <c r="I27" s="10">
        <f>Charges!H76</f>
        <v>0</v>
      </c>
    </row>
    <row r="28" spans="1:9" x14ac:dyDescent="0.25">
      <c r="A28" s="131"/>
      <c r="B28" s="59"/>
      <c r="C28" s="18" t="s">
        <v>8</v>
      </c>
      <c r="D28" s="24"/>
      <c r="E28" s="4"/>
      <c r="F28" s="38"/>
      <c r="G28" s="29"/>
      <c r="H28" s="39"/>
      <c r="I28" s="10"/>
    </row>
    <row r="29" spans="1:9" x14ac:dyDescent="0.25">
      <c r="A29" s="131"/>
      <c r="B29" s="59"/>
      <c r="C29" s="9" t="s">
        <v>6</v>
      </c>
      <c r="D29" s="23"/>
      <c r="E29" s="4">
        <f>Charges!G86</f>
        <v>0</v>
      </c>
      <c r="F29" s="38"/>
      <c r="G29" s="29"/>
      <c r="H29" s="39"/>
      <c r="I29" s="10">
        <f>Charges!H86</f>
        <v>0</v>
      </c>
    </row>
    <row r="30" spans="1:9" x14ac:dyDescent="0.25">
      <c r="A30" s="131"/>
      <c r="B30" s="59"/>
      <c r="C30" s="18" t="s">
        <v>7</v>
      </c>
      <c r="D30" s="24"/>
      <c r="E30" s="4"/>
      <c r="F30" s="38"/>
      <c r="G30" s="29"/>
      <c r="H30" s="39"/>
      <c r="I30" s="10"/>
    </row>
    <row r="31" spans="1:9" x14ac:dyDescent="0.25">
      <c r="A31" s="131"/>
      <c r="B31" s="59"/>
      <c r="C31" s="9" t="s">
        <v>9</v>
      </c>
      <c r="D31" s="23"/>
      <c r="E31" s="4">
        <f>Charges!G97</f>
        <v>0</v>
      </c>
      <c r="F31" s="38"/>
      <c r="G31" s="29"/>
      <c r="H31" s="39"/>
      <c r="I31" s="10">
        <f>Charges!H97</f>
        <v>0</v>
      </c>
    </row>
    <row r="32" spans="1:9" x14ac:dyDescent="0.25">
      <c r="A32" s="131"/>
      <c r="B32" s="59"/>
      <c r="C32" s="18" t="s">
        <v>10</v>
      </c>
      <c r="D32" s="24"/>
      <c r="E32" s="3"/>
      <c r="F32" s="32"/>
      <c r="G32" s="7"/>
      <c r="H32" s="33"/>
      <c r="I32" s="11"/>
    </row>
    <row r="33" spans="1:9" x14ac:dyDescent="0.25">
      <c r="A33" s="131"/>
      <c r="B33" s="59"/>
      <c r="C33" s="9" t="s">
        <v>124</v>
      </c>
      <c r="D33" s="24"/>
      <c r="E33" s="80">
        <f>Charges!G92</f>
        <v>0</v>
      </c>
      <c r="F33" s="32"/>
      <c r="G33" s="7"/>
      <c r="H33" s="33"/>
      <c r="I33" s="65">
        <f>Charges!H92</f>
        <v>0</v>
      </c>
    </row>
    <row r="34" spans="1:9" x14ac:dyDescent="0.25">
      <c r="A34" s="131"/>
      <c r="B34" s="59"/>
      <c r="C34" s="18" t="s">
        <v>125</v>
      </c>
      <c r="D34" s="23"/>
      <c r="E34" s="3"/>
      <c r="F34" s="32"/>
      <c r="G34" s="7"/>
      <c r="H34" s="33"/>
      <c r="I34" s="11"/>
    </row>
    <row r="35" spans="1:9" x14ac:dyDescent="0.25">
      <c r="A35" s="131"/>
      <c r="B35" s="59"/>
      <c r="C35" s="18" t="s">
        <v>126</v>
      </c>
      <c r="D35" s="23"/>
      <c r="E35" s="3">
        <f>SUM(E27:E33)</f>
        <v>0</v>
      </c>
      <c r="F35" s="32"/>
      <c r="G35" s="7"/>
      <c r="H35" s="33"/>
      <c r="I35" s="10">
        <f>SUM(I27:I33)</f>
        <v>0</v>
      </c>
    </row>
    <row r="36" spans="1:9" x14ac:dyDescent="0.25">
      <c r="A36" s="131"/>
      <c r="B36" s="59"/>
      <c r="C36" s="9"/>
      <c r="D36" s="23"/>
      <c r="E36" s="3"/>
      <c r="F36" s="32"/>
      <c r="G36" s="7"/>
      <c r="H36" s="33"/>
      <c r="I36" s="11"/>
    </row>
    <row r="37" spans="1:9" x14ac:dyDescent="0.25">
      <c r="A37" s="131"/>
      <c r="B37" s="59"/>
      <c r="C37" s="9" t="s">
        <v>11</v>
      </c>
      <c r="D37" s="23"/>
      <c r="E37" s="5" t="e">
        <f>E35/E25</f>
        <v>#DIV/0!</v>
      </c>
      <c r="F37" s="32"/>
      <c r="G37" s="7"/>
      <c r="H37" s="33"/>
      <c r="I37" s="12" t="e">
        <f>I35/I25</f>
        <v>#DIV/0!</v>
      </c>
    </row>
    <row r="38" spans="1:9" x14ac:dyDescent="0.25">
      <c r="A38" s="131"/>
      <c r="B38" s="59"/>
      <c r="C38" s="19"/>
      <c r="D38" s="26"/>
      <c r="E38" s="20"/>
      <c r="F38" s="32"/>
      <c r="G38" s="7"/>
      <c r="H38" s="33"/>
      <c r="I38" s="36"/>
    </row>
    <row r="39" spans="1:9" x14ac:dyDescent="0.25">
      <c r="A39" s="131"/>
      <c r="B39" s="59"/>
      <c r="C39" s="19" t="s">
        <v>12</v>
      </c>
      <c r="D39" s="26"/>
      <c r="E39" s="21" t="e">
        <f>E37*0.7</f>
        <v>#DIV/0!</v>
      </c>
      <c r="F39" s="32"/>
      <c r="G39" s="7"/>
      <c r="H39" s="33"/>
      <c r="I39" s="37" t="e">
        <f>I37*0.7</f>
        <v>#DIV/0!</v>
      </c>
    </row>
    <row r="40" spans="1:9" x14ac:dyDescent="0.25">
      <c r="A40" s="131"/>
      <c r="B40" s="59"/>
      <c r="C40" s="19"/>
      <c r="D40" s="26" t="s">
        <v>22</v>
      </c>
      <c r="E40" s="21">
        <v>0</v>
      </c>
      <c r="F40" s="32"/>
      <c r="G40" s="7"/>
      <c r="H40" s="33" t="s">
        <v>23</v>
      </c>
      <c r="I40" s="37">
        <v>0</v>
      </c>
    </row>
    <row r="41" spans="1:9" ht="15.75" thickBot="1" x14ac:dyDescent="0.3">
      <c r="A41" s="131"/>
      <c r="B41" s="59"/>
      <c r="C41" s="13"/>
      <c r="D41" s="25"/>
      <c r="E41" s="14"/>
      <c r="F41" s="34"/>
      <c r="G41" s="28"/>
      <c r="H41" s="35"/>
      <c r="I41" s="15"/>
    </row>
    <row r="42" spans="1:9" x14ac:dyDescent="0.25">
      <c r="A42" s="131"/>
    </row>
    <row r="43" spans="1:9" x14ac:dyDescent="0.25">
      <c r="A43" s="131"/>
    </row>
    <row r="44" spans="1:9" x14ac:dyDescent="0.25">
      <c r="A44" s="131"/>
      <c r="C44" t="s">
        <v>13</v>
      </c>
    </row>
    <row r="45" spans="1:9" ht="15.75" thickBot="1" x14ac:dyDescent="0.3">
      <c r="A45" s="131"/>
    </row>
    <row r="46" spans="1:9" x14ac:dyDescent="0.25">
      <c r="A46" s="131"/>
      <c r="C46" s="8" t="s">
        <v>14</v>
      </c>
      <c r="D46" s="41"/>
      <c r="E46" s="42">
        <f>D46*E40</f>
        <v>0</v>
      </c>
      <c r="F46" s="45" t="s">
        <v>21</v>
      </c>
      <c r="G46" s="40"/>
      <c r="H46" s="41"/>
      <c r="I46" s="42">
        <f>H46*I40</f>
        <v>0</v>
      </c>
    </row>
    <row r="47" spans="1:9" x14ac:dyDescent="0.25">
      <c r="A47" s="131"/>
      <c r="C47" s="9" t="s">
        <v>15</v>
      </c>
      <c r="D47" s="2"/>
      <c r="E47" s="43">
        <f>D47*E40</f>
        <v>0</v>
      </c>
      <c r="F47" s="6" t="s">
        <v>19</v>
      </c>
      <c r="G47" s="1"/>
      <c r="H47" s="2"/>
      <c r="I47" s="43">
        <f>H47*I40</f>
        <v>0</v>
      </c>
    </row>
    <row r="48" spans="1:9" x14ac:dyDescent="0.25">
      <c r="A48" s="131"/>
      <c r="C48" s="9" t="s">
        <v>16</v>
      </c>
      <c r="D48" s="2"/>
      <c r="E48" s="43">
        <f>D48*E40</f>
        <v>0</v>
      </c>
      <c r="F48" s="6" t="s">
        <v>20</v>
      </c>
      <c r="G48" s="1"/>
      <c r="H48" s="2"/>
      <c r="I48" s="43">
        <f>H48*I40</f>
        <v>0</v>
      </c>
    </row>
    <row r="49" spans="1:9" x14ac:dyDescent="0.25">
      <c r="A49" s="131"/>
      <c r="C49" s="9" t="s">
        <v>17</v>
      </c>
      <c r="D49" s="2"/>
      <c r="E49" s="43">
        <f>D49*E40</f>
        <v>0</v>
      </c>
      <c r="F49" s="6" t="s">
        <v>17</v>
      </c>
      <c r="G49" s="1"/>
      <c r="H49" s="2"/>
      <c r="I49" s="43">
        <f>H49*I40</f>
        <v>0</v>
      </c>
    </row>
    <row r="50" spans="1:9" x14ac:dyDescent="0.25">
      <c r="A50" s="131"/>
      <c r="C50" s="9" t="s">
        <v>18</v>
      </c>
      <c r="D50" s="2"/>
      <c r="E50" s="43">
        <f>D50*E40</f>
        <v>0</v>
      </c>
      <c r="F50" s="6" t="s">
        <v>18</v>
      </c>
      <c r="G50" s="1"/>
      <c r="H50" s="2"/>
      <c r="I50" s="43">
        <f>H50*I40</f>
        <v>0</v>
      </c>
    </row>
    <row r="51" spans="1:9" x14ac:dyDescent="0.25">
      <c r="A51" s="131"/>
      <c r="C51" s="9"/>
      <c r="D51" s="1"/>
      <c r="E51" s="44"/>
      <c r="F51" s="6"/>
      <c r="G51" s="1"/>
      <c r="H51" s="1"/>
      <c r="I51" s="44"/>
    </row>
    <row r="52" spans="1:9" s="46" customFormat="1" ht="15.75" thickBot="1" x14ac:dyDescent="0.3">
      <c r="A52" s="132"/>
      <c r="C52" s="136" t="s">
        <v>129</v>
      </c>
      <c r="D52" s="137"/>
      <c r="E52" s="138">
        <f>SUM(E46:E50)</f>
        <v>0</v>
      </c>
      <c r="F52" s="139" t="s">
        <v>129</v>
      </c>
      <c r="G52" s="140"/>
      <c r="H52" s="141"/>
      <c r="I52" s="142">
        <f>SUM(I46:I50)</f>
        <v>0</v>
      </c>
    </row>
    <row r="53" spans="1:9" s="46" customFormat="1" x14ac:dyDescent="0.25">
      <c r="A53" s="115"/>
      <c r="C53" s="116"/>
      <c r="D53" s="116"/>
      <c r="E53" s="117"/>
      <c r="F53" s="116"/>
      <c r="G53" s="116"/>
      <c r="H53" s="116"/>
      <c r="I53" s="117"/>
    </row>
    <row r="54" spans="1:9" s="46" customFormat="1" x14ac:dyDescent="0.25">
      <c r="A54" s="115"/>
      <c r="C54" s="116"/>
      <c r="D54" s="116"/>
      <c r="E54" s="117"/>
      <c r="F54" s="116"/>
      <c r="G54" s="116"/>
      <c r="H54" s="116"/>
      <c r="I54" s="117"/>
    </row>
    <row r="55" spans="1:9" s="46" customFormat="1" x14ac:dyDescent="0.25">
      <c r="A55" s="115"/>
      <c r="C55" s="116"/>
      <c r="D55" s="116"/>
      <c r="E55" s="117"/>
      <c r="F55" s="116"/>
      <c r="G55" s="116"/>
      <c r="H55" s="116"/>
      <c r="I55" s="117"/>
    </row>
    <row r="57" spans="1:9" ht="15.75" thickBot="1" x14ac:dyDescent="0.3"/>
    <row r="58" spans="1:9" ht="15.75" thickBot="1" x14ac:dyDescent="0.3">
      <c r="A58" s="133" t="s">
        <v>130</v>
      </c>
      <c r="C58" s="82" t="s">
        <v>24</v>
      </c>
      <c r="D58" s="83"/>
      <c r="E58" s="83"/>
      <c r="F58" s="83"/>
      <c r="G58" s="83"/>
      <c r="H58" s="83"/>
      <c r="I58" s="84"/>
    </row>
    <row r="59" spans="1:9" x14ac:dyDescent="0.25">
      <c r="A59" s="134"/>
      <c r="C59" s="89" t="s">
        <v>2</v>
      </c>
      <c r="D59" s="90" t="s">
        <v>3</v>
      </c>
      <c r="E59" s="90"/>
      <c r="F59" s="91" t="s">
        <v>131</v>
      </c>
      <c r="G59" s="91"/>
      <c r="H59" s="91"/>
      <c r="I59" s="92"/>
    </row>
    <row r="60" spans="1:9" ht="15.75" thickBot="1" x14ac:dyDescent="0.3">
      <c r="A60" s="134"/>
      <c r="C60" s="93"/>
      <c r="D60" s="94"/>
      <c r="E60" s="94"/>
      <c r="F60" s="95"/>
      <c r="G60" s="95"/>
      <c r="H60" s="95"/>
      <c r="I60" s="96"/>
    </row>
    <row r="61" spans="1:9" ht="15.75" thickBot="1" x14ac:dyDescent="0.3">
      <c r="A61" s="134"/>
      <c r="C61" s="85"/>
      <c r="D61" s="86"/>
      <c r="E61" s="86"/>
      <c r="F61" s="81"/>
      <c r="G61" s="81"/>
      <c r="H61" s="81"/>
      <c r="I61" s="81"/>
    </row>
    <row r="62" spans="1:9" ht="15.75" thickBot="1" x14ac:dyDescent="0.3">
      <c r="A62" s="134"/>
      <c r="C62" s="60" t="s">
        <v>13</v>
      </c>
      <c r="D62" s="61"/>
      <c r="E62" s="61"/>
      <c r="F62" s="61"/>
      <c r="G62" s="61"/>
      <c r="H62" s="61"/>
      <c r="I62" s="62"/>
    </row>
    <row r="63" spans="1:9" ht="15.75" thickBot="1" x14ac:dyDescent="0.3">
      <c r="A63" s="134"/>
    </row>
    <row r="64" spans="1:9" x14ac:dyDescent="0.25">
      <c r="A64" s="134"/>
      <c r="C64" s="8" t="s">
        <v>14</v>
      </c>
      <c r="D64" s="41"/>
      <c r="E64" s="42">
        <f>D64*0.47</f>
        <v>0</v>
      </c>
      <c r="F64" s="45" t="s">
        <v>21</v>
      </c>
      <c r="G64" s="40"/>
      <c r="H64" s="41"/>
      <c r="I64" s="42">
        <f>H64*0.47</f>
        <v>0</v>
      </c>
    </row>
    <row r="65" spans="1:9" x14ac:dyDescent="0.25">
      <c r="A65" s="134"/>
      <c r="C65" s="9" t="s">
        <v>15</v>
      </c>
      <c r="D65" s="2"/>
      <c r="E65" s="43">
        <f t="shared" ref="E65:E68" si="0">D65*0.47</f>
        <v>0</v>
      </c>
      <c r="F65" s="6" t="s">
        <v>19</v>
      </c>
      <c r="G65" s="1"/>
      <c r="H65" s="2"/>
      <c r="I65" s="43">
        <f t="shared" ref="I65:I68" si="1">H65*0.47</f>
        <v>0</v>
      </c>
    </row>
    <row r="66" spans="1:9" x14ac:dyDescent="0.25">
      <c r="A66" s="134"/>
      <c r="C66" s="9" t="s">
        <v>16</v>
      </c>
      <c r="D66" s="2"/>
      <c r="E66" s="43">
        <f t="shared" si="0"/>
        <v>0</v>
      </c>
      <c r="F66" s="6" t="s">
        <v>20</v>
      </c>
      <c r="G66" s="1"/>
      <c r="H66" s="2"/>
      <c r="I66" s="43">
        <f t="shared" si="1"/>
        <v>0</v>
      </c>
    </row>
    <row r="67" spans="1:9" x14ac:dyDescent="0.25">
      <c r="A67" s="134"/>
      <c r="C67" s="9" t="s">
        <v>17</v>
      </c>
      <c r="D67" s="2"/>
      <c r="E67" s="43">
        <f t="shared" si="0"/>
        <v>0</v>
      </c>
      <c r="F67" s="6" t="s">
        <v>17</v>
      </c>
      <c r="G67" s="1"/>
      <c r="H67" s="2"/>
      <c r="I67" s="43">
        <f t="shared" si="1"/>
        <v>0</v>
      </c>
    </row>
    <row r="68" spans="1:9" x14ac:dyDescent="0.25">
      <c r="A68" s="134"/>
      <c r="C68" s="9" t="s">
        <v>18</v>
      </c>
      <c r="D68" s="2"/>
      <c r="E68" s="43">
        <f t="shared" si="0"/>
        <v>0</v>
      </c>
      <c r="F68" s="6" t="s">
        <v>18</v>
      </c>
      <c r="G68" s="1"/>
      <c r="H68" s="2"/>
      <c r="I68" s="43">
        <f t="shared" si="1"/>
        <v>0</v>
      </c>
    </row>
    <row r="69" spans="1:9" x14ac:dyDescent="0.25">
      <c r="A69" s="134"/>
      <c r="C69" s="9"/>
      <c r="D69" s="1"/>
      <c r="E69" s="44"/>
      <c r="F69" s="6"/>
      <c r="G69" s="1"/>
      <c r="H69" s="1"/>
      <c r="I69" s="44"/>
    </row>
    <row r="70" spans="1:9" ht="15.75" thickBot="1" x14ac:dyDescent="0.3">
      <c r="A70" s="134"/>
      <c r="C70" s="136" t="s">
        <v>129</v>
      </c>
      <c r="D70" s="137"/>
      <c r="E70" s="138">
        <f>SUM(E64:E68)</f>
        <v>0</v>
      </c>
      <c r="F70" s="139" t="s">
        <v>129</v>
      </c>
      <c r="G70" s="140"/>
      <c r="H70" s="141"/>
      <c r="I70" s="142">
        <f>SUM(I64:I68)</f>
        <v>0</v>
      </c>
    </row>
    <row r="71" spans="1:9" ht="15.75" thickBot="1" x14ac:dyDescent="0.3">
      <c r="A71" s="134"/>
    </row>
    <row r="72" spans="1:9" ht="15.75" thickBot="1" x14ac:dyDescent="0.3">
      <c r="A72" s="134"/>
      <c r="C72" s="82" t="s">
        <v>132</v>
      </c>
      <c r="D72" s="83"/>
      <c r="E72" s="83"/>
      <c r="F72" s="83"/>
      <c r="G72" s="83"/>
      <c r="H72" s="83"/>
      <c r="I72" s="84"/>
    </row>
    <row r="73" spans="1:9" x14ac:dyDescent="0.25">
      <c r="A73" s="134"/>
      <c r="C73" s="89" t="s">
        <v>2</v>
      </c>
      <c r="D73" s="90" t="s">
        <v>3</v>
      </c>
      <c r="E73" s="90"/>
      <c r="F73" s="91" t="s">
        <v>131</v>
      </c>
      <c r="G73" s="91"/>
      <c r="H73" s="91"/>
      <c r="I73" s="92"/>
    </row>
    <row r="74" spans="1:9" ht="15.75" thickBot="1" x14ac:dyDescent="0.3">
      <c r="A74" s="134"/>
      <c r="C74" s="93"/>
      <c r="D74" s="94"/>
      <c r="E74" s="94"/>
      <c r="F74" s="95"/>
      <c r="G74" s="95"/>
      <c r="H74" s="95"/>
      <c r="I74" s="96"/>
    </row>
    <row r="75" spans="1:9" x14ac:dyDescent="0.25">
      <c r="A75" s="134"/>
      <c r="C75" s="89" t="s">
        <v>6</v>
      </c>
      <c r="D75" s="90" t="s">
        <v>136</v>
      </c>
      <c r="E75" s="90"/>
      <c r="F75" s="91" t="s">
        <v>135</v>
      </c>
      <c r="G75" s="91"/>
      <c r="H75" s="91"/>
      <c r="I75" s="92"/>
    </row>
    <row r="76" spans="1:9" ht="15.75" thickBot="1" x14ac:dyDescent="0.3">
      <c r="A76" s="134"/>
      <c r="C76" s="93"/>
      <c r="D76" s="94"/>
      <c r="E76" s="94"/>
      <c r="F76" s="95"/>
      <c r="G76" s="95"/>
      <c r="H76" s="95"/>
      <c r="I76" s="96"/>
    </row>
    <row r="77" spans="1:9" x14ac:dyDescent="0.25">
      <c r="A77" s="134"/>
      <c r="C77" s="89" t="s">
        <v>133</v>
      </c>
      <c r="D77" s="90" t="s">
        <v>134</v>
      </c>
      <c r="E77" s="90"/>
      <c r="F77" s="91" t="s">
        <v>138</v>
      </c>
      <c r="G77" s="91"/>
      <c r="H77" s="91"/>
      <c r="I77" s="92"/>
    </row>
    <row r="78" spans="1:9" ht="15.75" thickBot="1" x14ac:dyDescent="0.3">
      <c r="A78" s="134"/>
      <c r="C78" s="93"/>
      <c r="D78" s="94"/>
      <c r="E78" s="94"/>
      <c r="F78" s="95"/>
      <c r="G78" s="95"/>
      <c r="H78" s="95"/>
      <c r="I78" s="96"/>
    </row>
    <row r="79" spans="1:9" ht="15.75" thickBot="1" x14ac:dyDescent="0.3">
      <c r="A79" s="134"/>
      <c r="C79" s="97"/>
      <c r="D79" s="98"/>
      <c r="E79" s="98"/>
      <c r="F79" s="99"/>
      <c r="G79" s="99"/>
      <c r="H79" s="99"/>
      <c r="I79" s="100"/>
    </row>
    <row r="80" spans="1:9" ht="15.75" thickBot="1" x14ac:dyDescent="0.3">
      <c r="A80" s="134"/>
      <c r="C80" s="60" t="s">
        <v>137</v>
      </c>
      <c r="D80" s="61"/>
      <c r="E80" s="62"/>
      <c r="F80" s="101">
        <v>0.62</v>
      </c>
      <c r="G80" s="102"/>
      <c r="H80" s="102"/>
      <c r="I80" s="103"/>
    </row>
    <row r="81" spans="1:9" ht="15.75" thickBot="1" x14ac:dyDescent="0.3">
      <c r="A81" s="134"/>
      <c r="C81" s="104"/>
      <c r="D81" s="105"/>
      <c r="E81" s="106"/>
      <c r="F81" s="105"/>
      <c r="G81" s="105"/>
      <c r="H81" s="105"/>
      <c r="I81" s="107"/>
    </row>
    <row r="82" spans="1:9" x14ac:dyDescent="0.25">
      <c r="A82" s="134"/>
      <c r="C82" s="87" t="s">
        <v>12</v>
      </c>
      <c r="D82" s="88"/>
      <c r="E82" s="108"/>
      <c r="F82" s="109">
        <f>F80*0.7</f>
        <v>0.434</v>
      </c>
      <c r="G82" s="110"/>
      <c r="H82" s="110"/>
      <c r="I82" s="111"/>
    </row>
    <row r="83" spans="1:9" ht="15.75" thickBot="1" x14ac:dyDescent="0.3">
      <c r="A83" s="134"/>
      <c r="C83" s="118"/>
      <c r="D83" s="119"/>
      <c r="E83" s="120"/>
      <c r="F83" s="112" t="s">
        <v>139</v>
      </c>
      <c r="G83" s="113"/>
      <c r="H83" s="113"/>
      <c r="I83" s="114"/>
    </row>
    <row r="84" spans="1:9" ht="15.75" thickBot="1" x14ac:dyDescent="0.3">
      <c r="A84" s="134"/>
      <c r="C84" s="85"/>
      <c r="D84" s="86"/>
      <c r="E84" s="86"/>
      <c r="F84" s="81"/>
      <c r="G84" s="81"/>
      <c r="H84" s="81"/>
      <c r="I84" s="81"/>
    </row>
    <row r="85" spans="1:9" ht="15.75" thickBot="1" x14ac:dyDescent="0.3">
      <c r="A85" s="134"/>
      <c r="C85" s="60" t="s">
        <v>13</v>
      </c>
      <c r="D85" s="61"/>
      <c r="E85" s="61"/>
      <c r="F85" s="61"/>
      <c r="G85" s="61"/>
      <c r="H85" s="61"/>
      <c r="I85" s="62"/>
    </row>
    <row r="86" spans="1:9" ht="15.75" thickBot="1" x14ac:dyDescent="0.3">
      <c r="A86" s="134"/>
    </row>
    <row r="87" spans="1:9" ht="15.75" thickBot="1" x14ac:dyDescent="0.3">
      <c r="A87" s="135"/>
      <c r="C87" s="8" t="s">
        <v>14</v>
      </c>
      <c r="D87" s="41"/>
      <c r="E87" s="42">
        <f>D87*0.44</f>
        <v>0</v>
      </c>
      <c r="F87" s="45" t="s">
        <v>21</v>
      </c>
      <c r="G87" s="40"/>
      <c r="H87" s="41"/>
      <c r="I87" s="42">
        <f>H87*0.44</f>
        <v>0</v>
      </c>
    </row>
    <row r="88" spans="1:9" x14ac:dyDescent="0.25">
      <c r="C88" s="9" t="s">
        <v>15</v>
      </c>
      <c r="D88" s="2"/>
      <c r="E88" s="43">
        <f>D88*0.44</f>
        <v>0</v>
      </c>
      <c r="F88" s="6" t="s">
        <v>19</v>
      </c>
      <c r="G88" s="1"/>
      <c r="H88" s="2"/>
      <c r="I88" s="43">
        <f>H88*0.44</f>
        <v>0</v>
      </c>
    </row>
    <row r="89" spans="1:9" x14ac:dyDescent="0.25">
      <c r="C89" s="9" t="s">
        <v>16</v>
      </c>
      <c r="D89" s="2"/>
      <c r="E89" s="43">
        <f>D89*0.44</f>
        <v>0</v>
      </c>
      <c r="F89" s="6" t="s">
        <v>20</v>
      </c>
      <c r="G89" s="1"/>
      <c r="H89" s="2"/>
      <c r="I89" s="43">
        <f>H89*0.44</f>
        <v>0</v>
      </c>
    </row>
    <row r="90" spans="1:9" x14ac:dyDescent="0.25">
      <c r="C90" s="9" t="s">
        <v>17</v>
      </c>
      <c r="D90" s="2"/>
      <c r="E90" s="43">
        <f>D90*0.44</f>
        <v>0</v>
      </c>
      <c r="F90" s="6" t="s">
        <v>17</v>
      </c>
      <c r="G90" s="1"/>
      <c r="H90" s="2"/>
      <c r="I90" s="43">
        <f>H90*0.44</f>
        <v>0</v>
      </c>
    </row>
    <row r="91" spans="1:9" x14ac:dyDescent="0.25">
      <c r="C91" s="9" t="s">
        <v>18</v>
      </c>
      <c r="D91" s="2"/>
      <c r="E91" s="43">
        <f>D91*0.44</f>
        <v>0</v>
      </c>
      <c r="F91" s="6" t="s">
        <v>18</v>
      </c>
      <c r="G91" s="1"/>
      <c r="H91" s="2"/>
      <c r="I91" s="43">
        <f>H91*0.44</f>
        <v>0</v>
      </c>
    </row>
    <row r="92" spans="1:9" x14ac:dyDescent="0.25">
      <c r="C92" s="9"/>
      <c r="D92" s="1"/>
      <c r="E92" s="44"/>
      <c r="F92" s="6"/>
      <c r="G92" s="1"/>
      <c r="H92" s="1"/>
      <c r="I92" s="44"/>
    </row>
    <row r="93" spans="1:9" ht="15.75" thickBot="1" x14ac:dyDescent="0.3">
      <c r="C93" s="136" t="s">
        <v>129</v>
      </c>
      <c r="D93" s="137"/>
      <c r="E93" s="138">
        <f>SUM(E87:E91)</f>
        <v>0</v>
      </c>
      <c r="F93" s="139" t="s">
        <v>129</v>
      </c>
      <c r="G93" s="140"/>
      <c r="H93" s="141"/>
      <c r="I93" s="142">
        <f>SUM(I87:I91)</f>
        <v>0</v>
      </c>
    </row>
  </sheetData>
  <mergeCells count="34">
    <mergeCell ref="C85:I85"/>
    <mergeCell ref="C93:D93"/>
    <mergeCell ref="F93:H93"/>
    <mergeCell ref="C75:C76"/>
    <mergeCell ref="D75:E76"/>
    <mergeCell ref="F75:I76"/>
    <mergeCell ref="C77:C78"/>
    <mergeCell ref="D77:E78"/>
    <mergeCell ref="F77:I78"/>
    <mergeCell ref="C80:E80"/>
    <mergeCell ref="F80:I80"/>
    <mergeCell ref="F82:I82"/>
    <mergeCell ref="F83:I83"/>
    <mergeCell ref="C82:E83"/>
    <mergeCell ref="C62:I62"/>
    <mergeCell ref="C72:I72"/>
    <mergeCell ref="C73:C74"/>
    <mergeCell ref="D73:E74"/>
    <mergeCell ref="F73:I74"/>
    <mergeCell ref="A3:A52"/>
    <mergeCell ref="A58:A87"/>
    <mergeCell ref="B3:B11"/>
    <mergeCell ref="B24:B41"/>
    <mergeCell ref="C1:I1"/>
    <mergeCell ref="C52:D52"/>
    <mergeCell ref="F52:H52"/>
    <mergeCell ref="C21:D21"/>
    <mergeCell ref="F21:H21"/>
    <mergeCell ref="C70:D70"/>
    <mergeCell ref="F70:H70"/>
    <mergeCell ref="C58:I58"/>
    <mergeCell ref="C59:C60"/>
    <mergeCell ref="F59:I60"/>
    <mergeCell ref="D59:E60"/>
  </mergeCells>
  <pageMargins left="0.7" right="0.7" top="0.75" bottom="0.75" header="0.3" footer="0.3"/>
  <pageSetup paperSize="8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0AB15-0AA3-4F36-BED2-B372E572C931}">
  <sheetPr>
    <pageSetUpPr fitToPage="1"/>
  </sheetPr>
  <dimension ref="A1:H99"/>
  <sheetViews>
    <sheetView topLeftCell="A64" workbookViewId="0">
      <selection activeCell="C94" sqref="C94:D96"/>
    </sheetView>
  </sheetViews>
  <sheetFormatPr baseColWidth="10" defaultRowHeight="15" x14ac:dyDescent="0.25"/>
  <cols>
    <col min="2" max="2" width="39.5703125" customWidth="1"/>
    <col min="3" max="4" width="20.7109375" style="56" customWidth="1"/>
    <col min="5" max="6" width="6.7109375" style="56" customWidth="1"/>
    <col min="7" max="8" width="20.7109375" style="56" customWidth="1"/>
  </cols>
  <sheetData>
    <row r="1" spans="1:8" s="47" customFormat="1" ht="54.75" customHeight="1" thickBot="1" x14ac:dyDescent="0.3">
      <c r="A1" s="121" t="s">
        <v>25</v>
      </c>
      <c r="B1" s="122" t="s">
        <v>26</v>
      </c>
      <c r="C1" s="48" t="s">
        <v>119</v>
      </c>
      <c r="D1" s="66" t="s">
        <v>120</v>
      </c>
      <c r="E1" s="69" t="s">
        <v>27</v>
      </c>
      <c r="F1" s="70" t="s">
        <v>28</v>
      </c>
      <c r="G1" s="68" t="s">
        <v>29</v>
      </c>
      <c r="H1" s="67" t="s">
        <v>29</v>
      </c>
    </row>
    <row r="2" spans="1:8" s="47" customFormat="1" ht="36" customHeight="1" thickBot="1" x14ac:dyDescent="0.3">
      <c r="A2" s="123"/>
      <c r="B2" s="124"/>
      <c r="C2" s="48"/>
      <c r="D2" s="125" t="s">
        <v>30</v>
      </c>
      <c r="E2" s="126"/>
      <c r="F2" s="127"/>
      <c r="G2" s="128" t="s">
        <v>128</v>
      </c>
      <c r="H2" s="129">
        <v>2020</v>
      </c>
    </row>
    <row r="3" spans="1:8" x14ac:dyDescent="0.25">
      <c r="A3" s="32"/>
      <c r="B3" s="33"/>
      <c r="C3" s="49"/>
      <c r="D3" s="50"/>
      <c r="E3" s="49"/>
      <c r="F3" s="51"/>
      <c r="G3" s="58">
        <f>C3*E3</f>
        <v>0</v>
      </c>
      <c r="H3" s="58">
        <f>D3*F3</f>
        <v>0</v>
      </c>
    </row>
    <row r="4" spans="1:8" x14ac:dyDescent="0.25">
      <c r="A4" s="32">
        <v>60611000</v>
      </c>
      <c r="B4" s="33" t="s">
        <v>31</v>
      </c>
      <c r="C4" s="49"/>
      <c r="D4" s="50"/>
      <c r="E4" s="52">
        <v>0.6</v>
      </c>
      <c r="F4" s="53">
        <v>0.4</v>
      </c>
      <c r="G4" s="58">
        <f>C4*F4</f>
        <v>0</v>
      </c>
      <c r="H4" s="58">
        <f>D4*F4</f>
        <v>0</v>
      </c>
    </row>
    <row r="5" spans="1:8" x14ac:dyDescent="0.25">
      <c r="A5" s="54">
        <v>60611001</v>
      </c>
      <c r="B5" s="33" t="s">
        <v>32</v>
      </c>
      <c r="C5" s="49"/>
      <c r="D5" s="50"/>
      <c r="E5" s="52">
        <v>0.85</v>
      </c>
      <c r="F5" s="53">
        <v>0.15</v>
      </c>
      <c r="G5" s="58">
        <f t="shared" ref="G5:G68" si="0">C5*F5</f>
        <v>0</v>
      </c>
      <c r="H5" s="58">
        <f>D5*F5</f>
        <v>0</v>
      </c>
    </row>
    <row r="6" spans="1:8" x14ac:dyDescent="0.25">
      <c r="A6" s="54">
        <v>60612000</v>
      </c>
      <c r="B6" s="33" t="s">
        <v>33</v>
      </c>
      <c r="C6" s="49"/>
      <c r="D6" s="50"/>
      <c r="E6" s="52">
        <v>0.9</v>
      </c>
      <c r="F6" s="53">
        <v>0.1</v>
      </c>
      <c r="G6" s="58">
        <f t="shared" si="0"/>
        <v>0</v>
      </c>
      <c r="H6" s="58">
        <f>D6*F6</f>
        <v>0</v>
      </c>
    </row>
    <row r="7" spans="1:8" x14ac:dyDescent="0.25">
      <c r="A7" s="54">
        <v>60613000</v>
      </c>
      <c r="B7" s="33" t="s">
        <v>121</v>
      </c>
      <c r="C7" s="49"/>
      <c r="D7" s="50"/>
      <c r="E7" s="52">
        <v>1</v>
      </c>
      <c r="F7" s="53"/>
      <c r="G7" s="58">
        <f t="shared" si="0"/>
        <v>0</v>
      </c>
      <c r="H7" s="58">
        <f>D7*F7</f>
        <v>0</v>
      </c>
    </row>
    <row r="8" spans="1:8" x14ac:dyDescent="0.25">
      <c r="A8" s="54">
        <v>60614000</v>
      </c>
      <c r="B8" s="33" t="s">
        <v>34</v>
      </c>
      <c r="C8" s="49"/>
      <c r="D8" s="50"/>
      <c r="E8" s="52">
        <v>0.9</v>
      </c>
      <c r="F8" s="53">
        <v>0.1</v>
      </c>
      <c r="G8" s="58">
        <f t="shared" si="0"/>
        <v>0</v>
      </c>
      <c r="H8" s="58">
        <f>D8*F8</f>
        <v>0</v>
      </c>
    </row>
    <row r="9" spans="1:8" x14ac:dyDescent="0.25">
      <c r="A9" s="54">
        <v>60616000</v>
      </c>
      <c r="B9" s="33" t="s">
        <v>35</v>
      </c>
      <c r="C9" s="49"/>
      <c r="D9" s="50"/>
      <c r="E9" s="52">
        <v>0.6</v>
      </c>
      <c r="F9" s="53">
        <v>0.4</v>
      </c>
      <c r="G9" s="58">
        <f t="shared" si="0"/>
        <v>0</v>
      </c>
      <c r="H9" s="58">
        <f>D9*F9</f>
        <v>0</v>
      </c>
    </row>
    <row r="10" spans="1:8" x14ac:dyDescent="0.25">
      <c r="A10" s="54">
        <v>60630000</v>
      </c>
      <c r="B10" s="33" t="s">
        <v>36</v>
      </c>
      <c r="C10" s="49"/>
      <c r="D10" s="50"/>
      <c r="E10" s="52">
        <v>0.95</v>
      </c>
      <c r="F10" s="53">
        <v>0.05</v>
      </c>
      <c r="G10" s="58">
        <f t="shared" si="0"/>
        <v>0</v>
      </c>
      <c r="H10" s="58">
        <f>D10*F10</f>
        <v>0</v>
      </c>
    </row>
    <row r="11" spans="1:8" x14ac:dyDescent="0.25">
      <c r="A11" s="54">
        <v>60630200</v>
      </c>
      <c r="B11" s="33" t="s">
        <v>37</v>
      </c>
      <c r="C11" s="49"/>
      <c r="D11" s="50"/>
      <c r="E11" s="52">
        <v>1</v>
      </c>
      <c r="F11" s="53"/>
      <c r="G11" s="58">
        <f t="shared" si="0"/>
        <v>0</v>
      </c>
      <c r="H11" s="58">
        <f>D11*F11</f>
        <v>0</v>
      </c>
    </row>
    <row r="12" spans="1:8" x14ac:dyDescent="0.25">
      <c r="A12" s="54">
        <v>60640000</v>
      </c>
      <c r="B12" s="33" t="s">
        <v>38</v>
      </c>
      <c r="C12" s="49"/>
      <c r="D12" s="50"/>
      <c r="E12" s="52">
        <v>0.9</v>
      </c>
      <c r="F12" s="53">
        <v>0.1</v>
      </c>
      <c r="G12" s="58">
        <f t="shared" si="0"/>
        <v>0</v>
      </c>
      <c r="H12" s="58">
        <f>D12*F12</f>
        <v>0</v>
      </c>
    </row>
    <row r="13" spans="1:8" x14ac:dyDescent="0.25">
      <c r="A13" s="54">
        <v>60680100</v>
      </c>
      <c r="B13" s="33" t="s">
        <v>39</v>
      </c>
      <c r="C13" s="49"/>
      <c r="D13" s="50"/>
      <c r="E13" s="52">
        <v>1</v>
      </c>
      <c r="F13" s="53"/>
      <c r="G13" s="58">
        <f t="shared" si="0"/>
        <v>0</v>
      </c>
      <c r="H13" s="58">
        <f>D13*F13</f>
        <v>0</v>
      </c>
    </row>
    <row r="14" spans="1:8" x14ac:dyDescent="0.25">
      <c r="A14" s="54">
        <v>60680200</v>
      </c>
      <c r="B14" s="33" t="s">
        <v>40</v>
      </c>
      <c r="C14" s="49"/>
      <c r="D14" s="50"/>
      <c r="E14" s="52">
        <v>1</v>
      </c>
      <c r="F14" s="53"/>
      <c r="G14" s="58">
        <f t="shared" si="0"/>
        <v>0</v>
      </c>
      <c r="H14" s="58">
        <f>D14*F14</f>
        <v>0</v>
      </c>
    </row>
    <row r="15" spans="1:8" x14ac:dyDescent="0.25">
      <c r="A15" s="54">
        <v>60680300</v>
      </c>
      <c r="B15" s="33" t="s">
        <v>41</v>
      </c>
      <c r="C15" s="49"/>
      <c r="D15" s="50"/>
      <c r="E15" s="52">
        <v>1</v>
      </c>
      <c r="F15" s="53"/>
      <c r="G15" s="58">
        <f t="shared" si="0"/>
        <v>0</v>
      </c>
      <c r="H15" s="58">
        <f>D15*F15</f>
        <v>0</v>
      </c>
    </row>
    <row r="16" spans="1:8" x14ac:dyDescent="0.25">
      <c r="A16" s="54">
        <v>60680400</v>
      </c>
      <c r="B16" s="33" t="s">
        <v>42</v>
      </c>
      <c r="C16" s="49"/>
      <c r="D16" s="50"/>
      <c r="E16" s="52">
        <v>1</v>
      </c>
      <c r="F16" s="53"/>
      <c r="G16" s="58">
        <f t="shared" si="0"/>
        <v>0</v>
      </c>
      <c r="H16" s="58">
        <f>D16*F16</f>
        <v>0</v>
      </c>
    </row>
    <row r="17" spans="1:8" x14ac:dyDescent="0.25">
      <c r="A17" s="54">
        <v>60680900</v>
      </c>
      <c r="B17" s="33" t="s">
        <v>43</v>
      </c>
      <c r="C17" s="49"/>
      <c r="D17" s="50"/>
      <c r="E17" s="52">
        <v>1</v>
      </c>
      <c r="F17" s="53"/>
      <c r="G17" s="58">
        <f t="shared" si="0"/>
        <v>0</v>
      </c>
      <c r="H17" s="58">
        <f>D17*F17</f>
        <v>0</v>
      </c>
    </row>
    <row r="18" spans="1:8" x14ac:dyDescent="0.25">
      <c r="A18" s="54">
        <v>60910000</v>
      </c>
      <c r="B18" s="33" t="s">
        <v>44</v>
      </c>
      <c r="C18" s="49"/>
      <c r="D18" s="50"/>
      <c r="E18" s="52">
        <v>1</v>
      </c>
      <c r="F18" s="53"/>
      <c r="G18" s="58">
        <f t="shared" si="0"/>
        <v>0</v>
      </c>
      <c r="H18" s="58">
        <f>D18*F18</f>
        <v>0</v>
      </c>
    </row>
    <row r="19" spans="1:8" x14ac:dyDescent="0.25">
      <c r="A19" s="54">
        <v>61100300</v>
      </c>
      <c r="B19" s="33" t="s">
        <v>45</v>
      </c>
      <c r="C19" s="49"/>
      <c r="D19" s="50"/>
      <c r="E19" s="52">
        <v>1</v>
      </c>
      <c r="F19" s="53"/>
      <c r="G19" s="58">
        <f t="shared" si="0"/>
        <v>0</v>
      </c>
      <c r="H19" s="58">
        <f>D19*F19</f>
        <v>0</v>
      </c>
    </row>
    <row r="20" spans="1:8" x14ac:dyDescent="0.25">
      <c r="A20" s="54">
        <v>61100400</v>
      </c>
      <c r="B20" s="33" t="s">
        <v>46</v>
      </c>
      <c r="C20" s="49"/>
      <c r="D20" s="50"/>
      <c r="E20" s="52">
        <v>1</v>
      </c>
      <c r="F20" s="53"/>
      <c r="G20" s="58">
        <f t="shared" si="0"/>
        <v>0</v>
      </c>
      <c r="H20" s="58">
        <f>D20*F20</f>
        <v>0</v>
      </c>
    </row>
    <row r="21" spans="1:8" x14ac:dyDescent="0.25">
      <c r="A21" s="54">
        <v>61100600</v>
      </c>
      <c r="B21" s="33" t="s">
        <v>47</v>
      </c>
      <c r="C21" s="49"/>
      <c r="D21" s="50"/>
      <c r="E21" s="52">
        <v>1</v>
      </c>
      <c r="F21" s="53"/>
      <c r="G21" s="58">
        <f t="shared" si="0"/>
        <v>0</v>
      </c>
      <c r="H21" s="58">
        <f>D21*F21</f>
        <v>0</v>
      </c>
    </row>
    <row r="22" spans="1:8" x14ac:dyDescent="0.25">
      <c r="A22" s="54">
        <v>61100604</v>
      </c>
      <c r="B22" s="33" t="s">
        <v>48</v>
      </c>
      <c r="C22" s="49"/>
      <c r="D22" s="50"/>
      <c r="E22" s="52">
        <v>1</v>
      </c>
      <c r="F22" s="53"/>
      <c r="G22" s="58">
        <f t="shared" si="0"/>
        <v>0</v>
      </c>
      <c r="H22" s="58">
        <f>D22*F22</f>
        <v>0</v>
      </c>
    </row>
    <row r="23" spans="1:8" x14ac:dyDescent="0.25">
      <c r="A23" s="54">
        <v>61100800</v>
      </c>
      <c r="B23" s="33" t="s">
        <v>49</v>
      </c>
      <c r="C23" s="49"/>
      <c r="D23" s="50"/>
      <c r="E23" s="52">
        <v>1</v>
      </c>
      <c r="F23" s="53"/>
      <c r="G23" s="58">
        <f t="shared" si="0"/>
        <v>0</v>
      </c>
      <c r="H23" s="58">
        <f>D23*F23</f>
        <v>0</v>
      </c>
    </row>
    <row r="24" spans="1:8" x14ac:dyDescent="0.25">
      <c r="A24" s="54">
        <v>61100900</v>
      </c>
      <c r="B24" s="33" t="s">
        <v>50</v>
      </c>
      <c r="C24" s="49"/>
      <c r="D24" s="50"/>
      <c r="E24" s="52"/>
      <c r="F24" s="53">
        <v>1</v>
      </c>
      <c r="G24" s="58">
        <f t="shared" si="0"/>
        <v>0</v>
      </c>
      <c r="H24" s="58">
        <f>D24*F24</f>
        <v>0</v>
      </c>
    </row>
    <row r="25" spans="1:8" x14ac:dyDescent="0.25">
      <c r="A25" s="54">
        <v>61111000</v>
      </c>
      <c r="B25" s="33" t="s">
        <v>51</v>
      </c>
      <c r="C25" s="49"/>
      <c r="D25" s="50"/>
      <c r="E25" s="52"/>
      <c r="F25" s="53">
        <v>1</v>
      </c>
      <c r="G25" s="58">
        <f t="shared" si="0"/>
        <v>0</v>
      </c>
      <c r="H25" s="58">
        <f>D25*F25</f>
        <v>0</v>
      </c>
    </row>
    <row r="26" spans="1:8" x14ac:dyDescent="0.25">
      <c r="A26" s="54">
        <v>61111300</v>
      </c>
      <c r="B26" s="33" t="s">
        <v>52</v>
      </c>
      <c r="C26" s="49"/>
      <c r="D26" s="50"/>
      <c r="E26" s="52"/>
      <c r="F26" s="53">
        <v>1</v>
      </c>
      <c r="G26" s="58">
        <f t="shared" si="0"/>
        <v>0</v>
      </c>
      <c r="H26" s="58">
        <f>D26*F26</f>
        <v>0</v>
      </c>
    </row>
    <row r="27" spans="1:8" x14ac:dyDescent="0.25">
      <c r="A27" s="54">
        <v>61220600</v>
      </c>
      <c r="B27" s="33" t="s">
        <v>53</v>
      </c>
      <c r="C27" s="49"/>
      <c r="D27" s="50"/>
      <c r="E27" s="52"/>
      <c r="F27" s="53">
        <v>1</v>
      </c>
      <c r="G27" s="58">
        <f t="shared" si="0"/>
        <v>0</v>
      </c>
      <c r="H27" s="58">
        <f>D27*F27</f>
        <v>0</v>
      </c>
    </row>
    <row r="28" spans="1:8" x14ac:dyDescent="0.25">
      <c r="A28" s="54">
        <v>61220700</v>
      </c>
      <c r="B28" s="33" t="s">
        <v>54</v>
      </c>
      <c r="C28" s="49"/>
      <c r="D28" s="50"/>
      <c r="E28" s="52"/>
      <c r="F28" s="53">
        <v>1</v>
      </c>
      <c r="G28" s="58">
        <f t="shared" si="0"/>
        <v>0</v>
      </c>
      <c r="H28" s="58">
        <f>D28*F28</f>
        <v>0</v>
      </c>
    </row>
    <row r="29" spans="1:8" x14ac:dyDescent="0.25">
      <c r="A29" s="54">
        <v>61221400</v>
      </c>
      <c r="B29" s="33" t="s">
        <v>55</v>
      </c>
      <c r="C29" s="49"/>
      <c r="D29" s="50"/>
      <c r="E29" s="52"/>
      <c r="F29" s="53">
        <v>1</v>
      </c>
      <c r="G29" s="58">
        <f t="shared" si="0"/>
        <v>0</v>
      </c>
      <c r="H29" s="58">
        <f>D29*F29</f>
        <v>0</v>
      </c>
    </row>
    <row r="30" spans="1:8" x14ac:dyDescent="0.25">
      <c r="A30" s="54">
        <v>61320002</v>
      </c>
      <c r="B30" s="33" t="s">
        <v>56</v>
      </c>
      <c r="C30" s="49"/>
      <c r="D30" s="50"/>
      <c r="E30" s="52"/>
      <c r="F30" s="53">
        <v>1</v>
      </c>
      <c r="G30" s="58">
        <f t="shared" si="0"/>
        <v>0</v>
      </c>
      <c r="H30" s="58">
        <f>D30*F30</f>
        <v>0</v>
      </c>
    </row>
    <row r="31" spans="1:8" x14ac:dyDescent="0.25">
      <c r="A31" s="54">
        <v>61320004</v>
      </c>
      <c r="B31" s="33" t="s">
        <v>57</v>
      </c>
      <c r="C31" s="49"/>
      <c r="D31" s="50"/>
      <c r="E31" s="52"/>
      <c r="F31" s="53">
        <v>1</v>
      </c>
      <c r="G31" s="58">
        <f t="shared" si="0"/>
        <v>0</v>
      </c>
      <c r="H31" s="58">
        <f>D31*F31</f>
        <v>0</v>
      </c>
    </row>
    <row r="32" spans="1:8" x14ac:dyDescent="0.25">
      <c r="A32" s="54">
        <v>61320100</v>
      </c>
      <c r="B32" s="33" t="s">
        <v>58</v>
      </c>
      <c r="C32" s="49"/>
      <c r="D32" s="50"/>
      <c r="E32" s="52"/>
      <c r="F32" s="53">
        <v>1</v>
      </c>
      <c r="G32" s="58">
        <f t="shared" si="0"/>
        <v>0</v>
      </c>
      <c r="H32" s="58">
        <f>D32*F32</f>
        <v>0</v>
      </c>
    </row>
    <row r="33" spans="1:8" x14ac:dyDescent="0.25">
      <c r="A33" s="54">
        <v>61320200</v>
      </c>
      <c r="B33" s="33" t="s">
        <v>59</v>
      </c>
      <c r="C33" s="49"/>
      <c r="D33" s="50"/>
      <c r="E33" s="52"/>
      <c r="F33" s="53">
        <v>1</v>
      </c>
      <c r="G33" s="58">
        <f t="shared" si="0"/>
        <v>0</v>
      </c>
      <c r="H33" s="58">
        <f>D33*F33</f>
        <v>0</v>
      </c>
    </row>
    <row r="34" spans="1:8" x14ac:dyDescent="0.25">
      <c r="A34" s="54">
        <v>61320300</v>
      </c>
      <c r="B34" s="33" t="s">
        <v>60</v>
      </c>
      <c r="C34" s="49"/>
      <c r="D34" s="50"/>
      <c r="E34" s="52"/>
      <c r="F34" s="53">
        <v>1</v>
      </c>
      <c r="G34" s="58">
        <f t="shared" si="0"/>
        <v>0</v>
      </c>
      <c r="H34" s="58">
        <f>D34*F34</f>
        <v>0</v>
      </c>
    </row>
    <row r="35" spans="1:8" x14ac:dyDescent="0.25">
      <c r="A35" s="54">
        <v>61350000</v>
      </c>
      <c r="B35" s="33" t="s">
        <v>61</v>
      </c>
      <c r="C35" s="49"/>
      <c r="D35" s="50"/>
      <c r="E35" s="52"/>
      <c r="F35" s="53">
        <v>1</v>
      </c>
      <c r="G35" s="58">
        <f t="shared" si="0"/>
        <v>0</v>
      </c>
      <c r="H35" s="58">
        <f>D35*F35</f>
        <v>0</v>
      </c>
    </row>
    <row r="36" spans="1:8" x14ac:dyDescent="0.25">
      <c r="A36" s="54">
        <v>61350100</v>
      </c>
      <c r="B36" s="33" t="s">
        <v>62</v>
      </c>
      <c r="C36" s="49"/>
      <c r="D36" s="50"/>
      <c r="E36" s="52"/>
      <c r="F36" s="53">
        <v>1</v>
      </c>
      <c r="G36" s="58">
        <f t="shared" si="0"/>
        <v>0</v>
      </c>
      <c r="H36" s="58">
        <f>D36*F36</f>
        <v>0</v>
      </c>
    </row>
    <row r="37" spans="1:8" x14ac:dyDescent="0.25">
      <c r="A37" s="54">
        <v>61350105</v>
      </c>
      <c r="B37" s="33" t="s">
        <v>63</v>
      </c>
      <c r="C37" s="49"/>
      <c r="D37" s="50"/>
      <c r="E37" s="52"/>
      <c r="F37" s="53">
        <v>1</v>
      </c>
      <c r="G37" s="58">
        <f t="shared" si="0"/>
        <v>0</v>
      </c>
      <c r="H37" s="58">
        <f>D37*F37</f>
        <v>0</v>
      </c>
    </row>
    <row r="38" spans="1:8" x14ac:dyDescent="0.25">
      <c r="A38" s="54">
        <v>61350200</v>
      </c>
      <c r="B38" s="33" t="s">
        <v>64</v>
      </c>
      <c r="C38" s="49"/>
      <c r="D38" s="50"/>
      <c r="E38" s="52"/>
      <c r="F38" s="53">
        <v>1</v>
      </c>
      <c r="G38" s="58">
        <f t="shared" si="0"/>
        <v>0</v>
      </c>
      <c r="H38" s="58">
        <f>D38*F38</f>
        <v>0</v>
      </c>
    </row>
    <row r="39" spans="1:8" x14ac:dyDescent="0.25">
      <c r="A39" s="54">
        <v>61400000</v>
      </c>
      <c r="B39" s="33" t="s">
        <v>65</v>
      </c>
      <c r="C39" s="49"/>
      <c r="D39" s="50"/>
      <c r="E39" s="52"/>
      <c r="F39" s="53">
        <v>1</v>
      </c>
      <c r="G39" s="58">
        <f t="shared" si="0"/>
        <v>0</v>
      </c>
      <c r="H39" s="58">
        <f>D39*F39</f>
        <v>0</v>
      </c>
    </row>
    <row r="40" spans="1:8" x14ac:dyDescent="0.25">
      <c r="A40" s="54">
        <v>61520500</v>
      </c>
      <c r="B40" s="33" t="s">
        <v>66</v>
      </c>
      <c r="C40" s="49"/>
      <c r="D40" s="50"/>
      <c r="E40" s="52"/>
      <c r="F40" s="53">
        <v>1</v>
      </c>
      <c r="G40" s="58">
        <f t="shared" si="0"/>
        <v>0</v>
      </c>
      <c r="H40" s="58">
        <f>D40*F40</f>
        <v>0</v>
      </c>
    </row>
    <row r="41" spans="1:8" x14ac:dyDescent="0.25">
      <c r="A41" s="54">
        <v>61550000</v>
      </c>
      <c r="B41" s="33" t="s">
        <v>67</v>
      </c>
      <c r="C41" s="49"/>
      <c r="D41" s="50"/>
      <c r="E41" s="52"/>
      <c r="F41" s="53">
        <v>1</v>
      </c>
      <c r="G41" s="58">
        <f t="shared" si="0"/>
        <v>0</v>
      </c>
      <c r="H41" s="58">
        <f>D41*F41</f>
        <v>0</v>
      </c>
    </row>
    <row r="42" spans="1:8" x14ac:dyDescent="0.25">
      <c r="A42" s="54">
        <v>61550100</v>
      </c>
      <c r="B42" s="33" t="s">
        <v>68</v>
      </c>
      <c r="C42" s="49"/>
      <c r="D42" s="50"/>
      <c r="E42" s="52"/>
      <c r="F42" s="53">
        <v>1</v>
      </c>
      <c r="G42" s="58">
        <f t="shared" si="0"/>
        <v>0</v>
      </c>
      <c r="H42" s="58">
        <f>D42*F42</f>
        <v>0</v>
      </c>
    </row>
    <row r="43" spans="1:8" x14ac:dyDescent="0.25">
      <c r="A43" s="54">
        <v>61550900</v>
      </c>
      <c r="B43" s="33" t="s">
        <v>69</v>
      </c>
      <c r="C43" s="49"/>
      <c r="D43" s="50"/>
      <c r="E43" s="52"/>
      <c r="F43" s="53">
        <v>1</v>
      </c>
      <c r="G43" s="58">
        <f t="shared" si="0"/>
        <v>0</v>
      </c>
      <c r="H43" s="58">
        <f>D43*F43</f>
        <v>0</v>
      </c>
    </row>
    <row r="44" spans="1:8" x14ac:dyDescent="0.25">
      <c r="A44" s="54">
        <v>61551000</v>
      </c>
      <c r="B44" s="33" t="s">
        <v>70</v>
      </c>
      <c r="C44" s="49"/>
      <c r="D44" s="50"/>
      <c r="E44" s="52"/>
      <c r="F44" s="53">
        <v>1</v>
      </c>
      <c r="G44" s="58">
        <f t="shared" si="0"/>
        <v>0</v>
      </c>
      <c r="H44" s="58">
        <f>D44*F44</f>
        <v>0</v>
      </c>
    </row>
    <row r="45" spans="1:8" x14ac:dyDescent="0.25">
      <c r="A45" s="54">
        <v>61610000</v>
      </c>
      <c r="B45" s="33" t="s">
        <v>71</v>
      </c>
      <c r="C45" s="49"/>
      <c r="D45" s="50"/>
      <c r="E45" s="52"/>
      <c r="F45" s="53">
        <v>1</v>
      </c>
      <c r="G45" s="58">
        <f t="shared" si="0"/>
        <v>0</v>
      </c>
      <c r="H45" s="58">
        <f>D45*F45</f>
        <v>0</v>
      </c>
    </row>
    <row r="46" spans="1:8" x14ac:dyDescent="0.25">
      <c r="A46" s="54">
        <v>61610100</v>
      </c>
      <c r="B46" s="33" t="s">
        <v>72</v>
      </c>
      <c r="C46" s="49"/>
      <c r="D46" s="50"/>
      <c r="E46" s="52"/>
      <c r="F46" s="53">
        <v>1</v>
      </c>
      <c r="G46" s="58">
        <f t="shared" si="0"/>
        <v>0</v>
      </c>
      <c r="H46" s="58">
        <f>D46*F46</f>
        <v>0</v>
      </c>
    </row>
    <row r="47" spans="1:8" x14ac:dyDescent="0.25">
      <c r="A47" s="54">
        <v>61620000</v>
      </c>
      <c r="B47" s="33" t="s">
        <v>73</v>
      </c>
      <c r="C47" s="49"/>
      <c r="D47" s="50"/>
      <c r="E47" s="52"/>
      <c r="F47" s="53">
        <v>1</v>
      </c>
      <c r="G47" s="58">
        <f t="shared" si="0"/>
        <v>0</v>
      </c>
      <c r="H47" s="58">
        <f>D47*F47</f>
        <v>0</v>
      </c>
    </row>
    <row r="48" spans="1:8" x14ac:dyDescent="0.25">
      <c r="A48" s="54">
        <v>61620100</v>
      </c>
      <c r="B48" s="33" t="s">
        <v>74</v>
      </c>
      <c r="C48" s="49"/>
      <c r="D48" s="50"/>
      <c r="E48" s="52"/>
      <c r="F48" s="53">
        <v>1</v>
      </c>
      <c r="G48" s="58">
        <f t="shared" si="0"/>
        <v>0</v>
      </c>
      <c r="H48" s="58">
        <f>D48*F48</f>
        <v>0</v>
      </c>
    </row>
    <row r="49" spans="1:8" x14ac:dyDescent="0.25">
      <c r="A49" s="54">
        <v>61630000</v>
      </c>
      <c r="B49" s="33" t="s">
        <v>75</v>
      </c>
      <c r="C49" s="49"/>
      <c r="D49" s="50"/>
      <c r="E49" s="52"/>
      <c r="F49" s="53">
        <v>1</v>
      </c>
      <c r="G49" s="58">
        <f t="shared" si="0"/>
        <v>0</v>
      </c>
      <c r="H49" s="58">
        <f>D49*F49</f>
        <v>0</v>
      </c>
    </row>
    <row r="50" spans="1:8" x14ac:dyDescent="0.25">
      <c r="A50" s="54">
        <v>61810000</v>
      </c>
      <c r="B50" s="33" t="s">
        <v>76</v>
      </c>
      <c r="C50" s="49"/>
      <c r="D50" s="50"/>
      <c r="E50" s="52"/>
      <c r="F50" s="53">
        <v>1</v>
      </c>
      <c r="G50" s="58">
        <f t="shared" si="0"/>
        <v>0</v>
      </c>
      <c r="H50" s="58">
        <f>D50*F50</f>
        <v>0</v>
      </c>
    </row>
    <row r="51" spans="1:8" x14ac:dyDescent="0.25">
      <c r="A51" s="54">
        <v>62210000</v>
      </c>
      <c r="B51" s="33" t="s">
        <v>77</v>
      </c>
      <c r="C51" s="49"/>
      <c r="D51" s="50"/>
      <c r="E51" s="52">
        <v>1</v>
      </c>
      <c r="F51" s="53"/>
      <c r="G51" s="58">
        <f t="shared" si="0"/>
        <v>0</v>
      </c>
      <c r="H51" s="58">
        <f>D51*F51</f>
        <v>0</v>
      </c>
    </row>
    <row r="52" spans="1:8" x14ac:dyDescent="0.25">
      <c r="A52" s="54">
        <v>62262000</v>
      </c>
      <c r="B52" s="33" t="s">
        <v>78</v>
      </c>
      <c r="C52" s="49"/>
      <c r="D52" s="50"/>
      <c r="E52" s="52"/>
      <c r="F52" s="53">
        <v>1</v>
      </c>
      <c r="G52" s="58">
        <f t="shared" si="0"/>
        <v>0</v>
      </c>
      <c r="H52" s="58">
        <f>D52*F52</f>
        <v>0</v>
      </c>
    </row>
    <row r="53" spans="1:8" x14ac:dyDescent="0.25">
      <c r="A53" s="54">
        <v>62262100</v>
      </c>
      <c r="B53" s="33" t="s">
        <v>79</v>
      </c>
      <c r="C53" s="49"/>
      <c r="D53" s="50"/>
      <c r="E53" s="52"/>
      <c r="F53" s="53">
        <v>1</v>
      </c>
      <c r="G53" s="58">
        <f t="shared" si="0"/>
        <v>0</v>
      </c>
      <c r="H53" s="58">
        <f>D53*F53</f>
        <v>0</v>
      </c>
    </row>
    <row r="54" spans="1:8" x14ac:dyDescent="0.25">
      <c r="A54" s="54">
        <v>62263000</v>
      </c>
      <c r="B54" s="33" t="s">
        <v>80</v>
      </c>
      <c r="C54" s="49"/>
      <c r="D54" s="50"/>
      <c r="E54" s="52"/>
      <c r="F54" s="53">
        <v>1</v>
      </c>
      <c r="G54" s="58">
        <f t="shared" si="0"/>
        <v>0</v>
      </c>
      <c r="H54" s="58">
        <f>D54*F54</f>
        <v>0</v>
      </c>
    </row>
    <row r="55" spans="1:8" x14ac:dyDescent="0.25">
      <c r="A55" s="54">
        <v>62264000</v>
      </c>
      <c r="B55" s="33" t="s">
        <v>81</v>
      </c>
      <c r="C55" s="49"/>
      <c r="D55" s="50"/>
      <c r="E55" s="52"/>
      <c r="F55" s="53">
        <v>1</v>
      </c>
      <c r="G55" s="58">
        <f t="shared" si="0"/>
        <v>0</v>
      </c>
      <c r="H55" s="58">
        <f>D55*F55</f>
        <v>0</v>
      </c>
    </row>
    <row r="56" spans="1:8" x14ac:dyDescent="0.25">
      <c r="A56" s="54">
        <v>62265000</v>
      </c>
      <c r="B56" s="33" t="s">
        <v>82</v>
      </c>
      <c r="C56" s="49"/>
      <c r="D56" s="50"/>
      <c r="E56" s="52"/>
      <c r="F56" s="53">
        <v>1</v>
      </c>
      <c r="G56" s="58">
        <f t="shared" si="0"/>
        <v>0</v>
      </c>
      <c r="H56" s="58">
        <f>D56*F56</f>
        <v>0</v>
      </c>
    </row>
    <row r="57" spans="1:8" x14ac:dyDescent="0.25">
      <c r="A57" s="54">
        <v>62269000</v>
      </c>
      <c r="B57" s="33" t="s">
        <v>83</v>
      </c>
      <c r="C57" s="49"/>
      <c r="D57" s="50"/>
      <c r="E57" s="52"/>
      <c r="F57" s="53">
        <v>1</v>
      </c>
      <c r="G57" s="58">
        <f t="shared" si="0"/>
        <v>0</v>
      </c>
      <c r="H57" s="58">
        <f>D57*F57</f>
        <v>0</v>
      </c>
    </row>
    <row r="58" spans="1:8" x14ac:dyDescent="0.25">
      <c r="A58" s="54">
        <v>62270000</v>
      </c>
      <c r="B58" s="33" t="s">
        <v>84</v>
      </c>
      <c r="C58" s="49"/>
      <c r="D58" s="50"/>
      <c r="E58" s="52"/>
      <c r="F58" s="53"/>
      <c r="G58" s="58">
        <f t="shared" si="0"/>
        <v>0</v>
      </c>
      <c r="H58" s="58">
        <f>D58*F58</f>
        <v>0</v>
      </c>
    </row>
    <row r="59" spans="1:8" x14ac:dyDescent="0.25">
      <c r="A59" s="54">
        <v>62310000</v>
      </c>
      <c r="B59" s="33" t="s">
        <v>85</v>
      </c>
      <c r="C59" s="49"/>
      <c r="D59" s="50"/>
      <c r="E59" s="52">
        <v>0.6</v>
      </c>
      <c r="F59" s="53">
        <v>0.4</v>
      </c>
      <c r="G59" s="58">
        <f t="shared" si="0"/>
        <v>0</v>
      </c>
      <c r="H59" s="58">
        <f>D59*F59</f>
        <v>0</v>
      </c>
    </row>
    <row r="60" spans="1:8" x14ac:dyDescent="0.25">
      <c r="A60" s="54">
        <v>62310100</v>
      </c>
      <c r="B60" s="33" t="s">
        <v>86</v>
      </c>
      <c r="C60" s="49"/>
      <c r="D60" s="50"/>
      <c r="E60" s="52">
        <v>0.6</v>
      </c>
      <c r="F60" s="53">
        <v>0.4</v>
      </c>
      <c r="G60" s="58">
        <f t="shared" si="0"/>
        <v>0</v>
      </c>
      <c r="H60" s="58">
        <f>D60*F60</f>
        <v>0</v>
      </c>
    </row>
    <row r="61" spans="1:8" x14ac:dyDescent="0.25">
      <c r="A61" s="54">
        <v>62340000</v>
      </c>
      <c r="B61" s="33" t="s">
        <v>87</v>
      </c>
      <c r="C61" s="49"/>
      <c r="D61" s="50"/>
      <c r="E61" s="52">
        <v>1</v>
      </c>
      <c r="F61" s="53"/>
      <c r="G61" s="58">
        <f t="shared" si="0"/>
        <v>0</v>
      </c>
      <c r="H61" s="58">
        <f>D61*F61</f>
        <v>0</v>
      </c>
    </row>
    <row r="62" spans="1:8" x14ac:dyDescent="0.25">
      <c r="A62" s="54">
        <v>62360000</v>
      </c>
      <c r="B62" s="33" t="s">
        <v>88</v>
      </c>
      <c r="C62" s="49"/>
      <c r="D62" s="50"/>
      <c r="E62" s="52">
        <v>0.8</v>
      </c>
      <c r="F62" s="53">
        <v>0.2</v>
      </c>
      <c r="G62" s="58">
        <f t="shared" si="0"/>
        <v>0</v>
      </c>
      <c r="H62" s="58">
        <f>D62*F62</f>
        <v>0</v>
      </c>
    </row>
    <row r="63" spans="1:8" x14ac:dyDescent="0.25">
      <c r="A63" s="54">
        <v>62380000</v>
      </c>
      <c r="B63" s="33" t="s">
        <v>89</v>
      </c>
      <c r="C63" s="49"/>
      <c r="D63" s="50"/>
      <c r="E63" s="52">
        <v>1</v>
      </c>
      <c r="F63" s="53"/>
      <c r="G63" s="58">
        <f t="shared" si="0"/>
        <v>0</v>
      </c>
      <c r="H63" s="58">
        <f>D63*F63</f>
        <v>0</v>
      </c>
    </row>
    <row r="64" spans="1:8" x14ac:dyDescent="0.25">
      <c r="A64" s="54">
        <v>62410000</v>
      </c>
      <c r="B64" s="33" t="s">
        <v>90</v>
      </c>
      <c r="C64" s="49"/>
      <c r="D64" s="50"/>
      <c r="E64" s="52">
        <v>1</v>
      </c>
      <c r="F64" s="53"/>
      <c r="G64" s="58">
        <f t="shared" si="0"/>
        <v>0</v>
      </c>
      <c r="H64" s="58">
        <f>D64*F64</f>
        <v>0</v>
      </c>
    </row>
    <row r="65" spans="1:8" x14ac:dyDescent="0.25">
      <c r="A65" s="54">
        <v>62510000</v>
      </c>
      <c r="B65" s="33" t="s">
        <v>91</v>
      </c>
      <c r="C65" s="49"/>
      <c r="D65" s="50"/>
      <c r="E65" s="52">
        <v>0.7</v>
      </c>
      <c r="F65" s="53">
        <v>0.3</v>
      </c>
      <c r="G65" s="58">
        <f t="shared" si="0"/>
        <v>0</v>
      </c>
      <c r="H65" s="58">
        <f>D65*F65</f>
        <v>0</v>
      </c>
    </row>
    <row r="66" spans="1:8" x14ac:dyDescent="0.25">
      <c r="A66" s="54">
        <v>62510100</v>
      </c>
      <c r="B66" s="33" t="s">
        <v>92</v>
      </c>
      <c r="C66" s="49"/>
      <c r="D66" s="50"/>
      <c r="E66" s="52">
        <v>0.7</v>
      </c>
      <c r="F66" s="53">
        <v>0.3</v>
      </c>
      <c r="G66" s="58">
        <f t="shared" si="0"/>
        <v>0</v>
      </c>
      <c r="H66" s="58">
        <f>D66*F66</f>
        <v>0</v>
      </c>
    </row>
    <row r="67" spans="1:8" x14ac:dyDescent="0.25">
      <c r="A67" s="54">
        <v>62600000</v>
      </c>
      <c r="B67" s="33" t="s">
        <v>93</v>
      </c>
      <c r="C67" s="49"/>
      <c r="D67" s="50"/>
      <c r="E67" s="52"/>
      <c r="F67" s="53">
        <v>1</v>
      </c>
      <c r="G67" s="58">
        <f t="shared" si="0"/>
        <v>0</v>
      </c>
      <c r="H67" s="58">
        <f>D67*F67</f>
        <v>0</v>
      </c>
    </row>
    <row r="68" spans="1:8" x14ac:dyDescent="0.25">
      <c r="A68" s="54">
        <v>62602000</v>
      </c>
      <c r="B68" s="33" t="s">
        <v>94</v>
      </c>
      <c r="C68" s="49"/>
      <c r="D68" s="50"/>
      <c r="E68" s="52"/>
      <c r="F68" s="53">
        <v>1</v>
      </c>
      <c r="G68" s="58">
        <f t="shared" si="0"/>
        <v>0</v>
      </c>
      <c r="H68" s="58">
        <f>D68*F68</f>
        <v>0</v>
      </c>
    </row>
    <row r="69" spans="1:8" x14ac:dyDescent="0.25">
      <c r="A69" s="54">
        <v>62720000</v>
      </c>
      <c r="B69" s="33" t="s">
        <v>95</v>
      </c>
      <c r="C69" s="49"/>
      <c r="D69" s="50"/>
      <c r="E69" s="52"/>
      <c r="F69" s="53">
        <v>1</v>
      </c>
      <c r="G69" s="58">
        <f t="shared" ref="G69:G75" si="1">C69*F69</f>
        <v>0</v>
      </c>
      <c r="H69" s="58">
        <f>D69*F69</f>
        <v>0</v>
      </c>
    </row>
    <row r="70" spans="1:8" x14ac:dyDescent="0.25">
      <c r="A70" s="54">
        <v>62781000</v>
      </c>
      <c r="B70" s="33" t="s">
        <v>96</v>
      </c>
      <c r="C70" s="49"/>
      <c r="D70" s="50"/>
      <c r="E70" s="52"/>
      <c r="F70" s="53">
        <v>1</v>
      </c>
      <c r="G70" s="58">
        <f t="shared" si="1"/>
        <v>0</v>
      </c>
      <c r="H70" s="58">
        <f>D70*F70</f>
        <v>0</v>
      </c>
    </row>
    <row r="71" spans="1:8" x14ac:dyDescent="0.25">
      <c r="A71" s="54">
        <v>62781100</v>
      </c>
      <c r="B71" s="33" t="s">
        <v>97</v>
      </c>
      <c r="C71" s="49"/>
      <c r="D71" s="50"/>
      <c r="E71" s="52">
        <v>1</v>
      </c>
      <c r="F71" s="53"/>
      <c r="G71" s="58">
        <f t="shared" si="1"/>
        <v>0</v>
      </c>
      <c r="H71" s="58">
        <f>D71*F71</f>
        <v>0</v>
      </c>
    </row>
    <row r="72" spans="1:8" x14ac:dyDescent="0.25">
      <c r="A72" s="54">
        <v>62810000</v>
      </c>
      <c r="B72" s="33" t="s">
        <v>98</v>
      </c>
      <c r="C72" s="49"/>
      <c r="D72" s="50"/>
      <c r="E72" s="52"/>
      <c r="F72" s="53">
        <v>1</v>
      </c>
      <c r="G72" s="58">
        <f t="shared" si="1"/>
        <v>0</v>
      </c>
      <c r="H72" s="58">
        <f>D72*F72</f>
        <v>0</v>
      </c>
    </row>
    <row r="73" spans="1:8" x14ac:dyDescent="0.25">
      <c r="A73" s="54">
        <v>62810200</v>
      </c>
      <c r="B73" s="33" t="s">
        <v>99</v>
      </c>
      <c r="C73" s="49"/>
      <c r="D73" s="50"/>
      <c r="E73" s="52"/>
      <c r="F73" s="53">
        <v>1</v>
      </c>
      <c r="G73" s="58">
        <f t="shared" si="1"/>
        <v>0</v>
      </c>
      <c r="H73" s="58">
        <f>D73*F73</f>
        <v>0</v>
      </c>
    </row>
    <row r="74" spans="1:8" x14ac:dyDescent="0.25">
      <c r="A74" s="54">
        <v>62810400</v>
      </c>
      <c r="B74" s="33" t="s">
        <v>100</v>
      </c>
      <c r="C74" s="49"/>
      <c r="D74" s="50"/>
      <c r="E74" s="52"/>
      <c r="F74" s="53">
        <v>1</v>
      </c>
      <c r="G74" s="58">
        <f t="shared" si="1"/>
        <v>0</v>
      </c>
      <c r="H74" s="58">
        <f>D74*F74</f>
        <v>0</v>
      </c>
    </row>
    <row r="75" spans="1:8" ht="16.5" customHeight="1" thickBot="1" x14ac:dyDescent="0.3">
      <c r="A75" s="32">
        <v>62840000</v>
      </c>
      <c r="B75" s="33" t="s">
        <v>101</v>
      </c>
      <c r="C75" s="49"/>
      <c r="D75" s="50"/>
      <c r="E75" s="52">
        <v>1</v>
      </c>
      <c r="F75" s="53"/>
      <c r="G75" s="58">
        <f t="shared" si="1"/>
        <v>0</v>
      </c>
      <c r="H75" s="58">
        <f>D75*F75</f>
        <v>0</v>
      </c>
    </row>
    <row r="76" spans="1:8" s="57" customFormat="1" x14ac:dyDescent="0.25">
      <c r="A76" s="63"/>
      <c r="B76" s="71" t="s">
        <v>2</v>
      </c>
      <c r="C76" s="72"/>
      <c r="D76" s="72"/>
      <c r="E76" s="73"/>
      <c r="F76" s="73"/>
      <c r="G76" s="74">
        <f>SUM(G4:G75)</f>
        <v>0</v>
      </c>
      <c r="H76" s="74">
        <f>SUM(H4:H75)</f>
        <v>0</v>
      </c>
    </row>
    <row r="77" spans="1:8" s="57" customFormat="1" ht="15.75" thickBot="1" x14ac:dyDescent="0.3">
      <c r="A77" s="64"/>
      <c r="B77" s="75" t="s">
        <v>8</v>
      </c>
      <c r="C77" s="76"/>
      <c r="D77" s="76"/>
      <c r="E77" s="77"/>
      <c r="F77" s="77"/>
      <c r="G77" s="78"/>
      <c r="H77" s="78"/>
    </row>
    <row r="78" spans="1:8" x14ac:dyDescent="0.25">
      <c r="A78" s="32"/>
      <c r="B78" s="33"/>
      <c r="C78" s="49"/>
      <c r="D78" s="50"/>
      <c r="E78" s="52"/>
      <c r="F78" s="53"/>
      <c r="G78" s="58">
        <f t="shared" ref="G78:G85" si="2">C78*F78</f>
        <v>0</v>
      </c>
      <c r="H78" s="58"/>
    </row>
    <row r="79" spans="1:8" x14ac:dyDescent="0.25">
      <c r="A79" s="32">
        <v>63120000</v>
      </c>
      <c r="B79" s="33" t="s">
        <v>102</v>
      </c>
      <c r="C79" s="49"/>
      <c r="D79" s="50"/>
      <c r="E79" s="52">
        <v>0.8</v>
      </c>
      <c r="F79" s="53">
        <v>0.2</v>
      </c>
      <c r="G79" s="58">
        <f t="shared" si="2"/>
        <v>0</v>
      </c>
      <c r="H79" s="58">
        <f>D79*F79</f>
        <v>0</v>
      </c>
    </row>
    <row r="80" spans="1:8" x14ac:dyDescent="0.25">
      <c r="A80" s="32">
        <v>63330000</v>
      </c>
      <c r="B80" s="33" t="s">
        <v>103</v>
      </c>
      <c r="C80" s="49"/>
      <c r="D80" s="50"/>
      <c r="E80" s="52">
        <v>0.8</v>
      </c>
      <c r="F80" s="53">
        <v>0.2</v>
      </c>
      <c r="G80" s="58">
        <f t="shared" si="2"/>
        <v>0</v>
      </c>
      <c r="H80" s="58">
        <f>D80*F80</f>
        <v>0</v>
      </c>
    </row>
    <row r="81" spans="1:8" x14ac:dyDescent="0.25">
      <c r="A81" s="54">
        <v>63340000</v>
      </c>
      <c r="B81" s="33" t="s">
        <v>104</v>
      </c>
      <c r="C81" s="49"/>
      <c r="D81" s="50"/>
      <c r="E81" s="52"/>
      <c r="F81" s="53">
        <v>1</v>
      </c>
      <c r="G81" s="58">
        <f t="shared" si="2"/>
        <v>0</v>
      </c>
      <c r="H81" s="58">
        <f>D81*F81</f>
        <v>0</v>
      </c>
    </row>
    <row r="82" spans="1:8" x14ac:dyDescent="0.25">
      <c r="A82" s="54">
        <v>63511000</v>
      </c>
      <c r="B82" s="33" t="s">
        <v>105</v>
      </c>
      <c r="C82" s="49"/>
      <c r="D82" s="50"/>
      <c r="E82" s="52">
        <v>0.4</v>
      </c>
      <c r="F82" s="53">
        <v>0.6</v>
      </c>
      <c r="G82" s="58">
        <f t="shared" si="2"/>
        <v>0</v>
      </c>
      <c r="H82" s="58">
        <f>D82*F82</f>
        <v>0</v>
      </c>
    </row>
    <row r="83" spans="1:8" x14ac:dyDescent="0.25">
      <c r="A83" s="54">
        <v>63512000</v>
      </c>
      <c r="B83" s="33" t="s">
        <v>106</v>
      </c>
      <c r="C83" s="49"/>
      <c r="D83" s="50"/>
      <c r="E83" s="52"/>
      <c r="F83" s="53">
        <v>1</v>
      </c>
      <c r="G83" s="58">
        <f t="shared" si="2"/>
        <v>0</v>
      </c>
      <c r="H83" s="58">
        <f>D83*F83</f>
        <v>0</v>
      </c>
    </row>
    <row r="84" spans="1:8" x14ac:dyDescent="0.25">
      <c r="A84" s="54">
        <v>63514000</v>
      </c>
      <c r="B84" s="33" t="s">
        <v>107</v>
      </c>
      <c r="C84" s="49"/>
      <c r="D84" s="50"/>
      <c r="E84" s="52"/>
      <c r="F84" s="53">
        <v>1</v>
      </c>
      <c r="G84" s="58">
        <f t="shared" si="2"/>
        <v>0</v>
      </c>
      <c r="H84" s="58">
        <f>D84*F84</f>
        <v>0</v>
      </c>
    </row>
    <row r="85" spans="1:8" ht="15.75" thickBot="1" x14ac:dyDescent="0.3">
      <c r="A85" s="54">
        <v>63542000</v>
      </c>
      <c r="B85" s="33" t="s">
        <v>108</v>
      </c>
      <c r="C85" s="49"/>
      <c r="D85" s="50"/>
      <c r="E85" s="52"/>
      <c r="F85" s="53">
        <v>1</v>
      </c>
      <c r="G85" s="58">
        <f t="shared" si="2"/>
        <v>0</v>
      </c>
      <c r="H85" s="58">
        <f>D85*F85</f>
        <v>0</v>
      </c>
    </row>
    <row r="86" spans="1:8" x14ac:dyDescent="0.25">
      <c r="A86" s="63"/>
      <c r="B86" s="71" t="s">
        <v>115</v>
      </c>
      <c r="C86" s="72"/>
      <c r="D86" s="72"/>
      <c r="E86" s="73"/>
      <c r="F86" s="73"/>
      <c r="G86" s="74">
        <f>SUM(G79:G85)</f>
        <v>0</v>
      </c>
      <c r="H86" s="74">
        <f>SUM(H79:H85)</f>
        <v>0</v>
      </c>
    </row>
    <row r="87" spans="1:8" ht="15.75" thickBot="1" x14ac:dyDescent="0.3">
      <c r="A87" s="64"/>
      <c r="B87" s="75" t="s">
        <v>116</v>
      </c>
      <c r="C87" s="76"/>
      <c r="D87" s="76"/>
      <c r="E87" s="77"/>
      <c r="F87" s="77"/>
      <c r="G87" s="78"/>
      <c r="H87" s="78"/>
    </row>
    <row r="88" spans="1:8" x14ac:dyDescent="0.25">
      <c r="A88" s="54"/>
      <c r="B88" s="33"/>
      <c r="C88" s="49"/>
      <c r="D88" s="50"/>
      <c r="E88" s="52"/>
      <c r="F88" s="53"/>
      <c r="G88" s="58">
        <f t="shared" ref="G88:G91" si="3">C88*F88</f>
        <v>0</v>
      </c>
      <c r="H88" s="58"/>
    </row>
    <row r="89" spans="1:8" x14ac:dyDescent="0.25">
      <c r="A89" s="54">
        <v>65100000</v>
      </c>
      <c r="B89" s="33" t="s">
        <v>109</v>
      </c>
      <c r="C89" s="49"/>
      <c r="D89" s="50"/>
      <c r="E89" s="52">
        <v>1</v>
      </c>
      <c r="F89" s="53"/>
      <c r="G89" s="58">
        <f t="shared" si="3"/>
        <v>0</v>
      </c>
      <c r="H89" s="58">
        <f>D89*F89</f>
        <v>0</v>
      </c>
    </row>
    <row r="90" spans="1:8" x14ac:dyDescent="0.25">
      <c r="A90" s="54">
        <v>65180000</v>
      </c>
      <c r="B90" s="33" t="s">
        <v>110</v>
      </c>
      <c r="C90" s="49"/>
      <c r="D90" s="50"/>
      <c r="E90" s="52"/>
      <c r="F90" s="53">
        <v>1</v>
      </c>
      <c r="G90" s="58">
        <f t="shared" si="3"/>
        <v>0</v>
      </c>
      <c r="H90" s="58">
        <f>D90*F90</f>
        <v>0</v>
      </c>
    </row>
    <row r="91" spans="1:8" ht="15.75" thickBot="1" x14ac:dyDescent="0.3">
      <c r="A91" s="54">
        <v>65800000</v>
      </c>
      <c r="B91" s="33" t="s">
        <v>111</v>
      </c>
      <c r="C91" s="49"/>
      <c r="D91" s="50"/>
      <c r="E91" s="52"/>
      <c r="F91" s="53">
        <v>1</v>
      </c>
      <c r="G91" s="58">
        <f t="shared" si="3"/>
        <v>0</v>
      </c>
      <c r="H91" s="58">
        <f>D91*F91</f>
        <v>0</v>
      </c>
    </row>
    <row r="92" spans="1:8" s="79" customFormat="1" x14ac:dyDescent="0.25">
      <c r="A92" s="63"/>
      <c r="B92" s="71" t="s">
        <v>122</v>
      </c>
      <c r="C92" s="72"/>
      <c r="D92" s="72"/>
      <c r="E92" s="73"/>
      <c r="F92" s="73"/>
      <c r="G92" s="74">
        <f>SUM(G86:G91)</f>
        <v>0</v>
      </c>
      <c r="H92" s="74">
        <f>SUM(H86:H91)</f>
        <v>0</v>
      </c>
    </row>
    <row r="93" spans="1:8" s="79" customFormat="1" ht="15.75" thickBot="1" x14ac:dyDescent="0.3">
      <c r="A93" s="64"/>
      <c r="B93" s="75" t="s">
        <v>123</v>
      </c>
      <c r="C93" s="76"/>
      <c r="D93" s="76"/>
      <c r="E93" s="77"/>
      <c r="F93" s="77"/>
      <c r="G93" s="78"/>
      <c r="H93" s="78"/>
    </row>
    <row r="94" spans="1:8" x14ac:dyDescent="0.25">
      <c r="A94" s="54"/>
      <c r="B94" s="33"/>
      <c r="C94" s="49"/>
      <c r="D94" s="50"/>
      <c r="E94" s="52"/>
      <c r="F94" s="53"/>
      <c r="G94" s="58">
        <f t="shared" ref="G94:G96" si="4">C94*F94</f>
        <v>0</v>
      </c>
      <c r="H94" s="58"/>
    </row>
    <row r="95" spans="1:8" x14ac:dyDescent="0.25">
      <c r="A95" s="54">
        <v>68112000</v>
      </c>
      <c r="B95" s="33" t="s">
        <v>112</v>
      </c>
      <c r="C95" s="49"/>
      <c r="D95" s="50"/>
      <c r="E95" s="52"/>
      <c r="F95" s="53">
        <v>1</v>
      </c>
      <c r="G95" s="58">
        <f t="shared" si="4"/>
        <v>0</v>
      </c>
      <c r="H95" s="58">
        <f>D95*F95</f>
        <v>0</v>
      </c>
    </row>
    <row r="96" spans="1:8" ht="15.75" thickBot="1" x14ac:dyDescent="0.3">
      <c r="A96" s="54">
        <v>68174000</v>
      </c>
      <c r="B96" s="33" t="s">
        <v>113</v>
      </c>
      <c r="C96" s="49"/>
      <c r="D96" s="50"/>
      <c r="E96" s="52"/>
      <c r="F96" s="53">
        <v>1</v>
      </c>
      <c r="G96" s="58">
        <f t="shared" si="4"/>
        <v>0</v>
      </c>
      <c r="H96" s="58">
        <f>D96*F96</f>
        <v>0</v>
      </c>
    </row>
    <row r="97" spans="1:8" s="79" customFormat="1" x14ac:dyDescent="0.25">
      <c r="A97" s="63"/>
      <c r="B97" s="71" t="s">
        <v>117</v>
      </c>
      <c r="C97" s="72"/>
      <c r="D97" s="72"/>
      <c r="E97" s="73"/>
      <c r="F97" s="73"/>
      <c r="G97" s="74">
        <f>SUM(G92:G96)</f>
        <v>0</v>
      </c>
      <c r="H97" s="74">
        <f>SUM(H92:H96)</f>
        <v>0</v>
      </c>
    </row>
    <row r="98" spans="1:8" s="79" customFormat="1" ht="15.75" thickBot="1" x14ac:dyDescent="0.3">
      <c r="A98" s="64"/>
      <c r="B98" s="75" t="s">
        <v>118</v>
      </c>
      <c r="C98" s="76"/>
      <c r="D98" s="76"/>
      <c r="E98" s="77"/>
      <c r="F98" s="77"/>
      <c r="G98" s="78"/>
      <c r="H98" s="78"/>
    </row>
    <row r="99" spans="1:8" x14ac:dyDescent="0.25">
      <c r="B99" s="55" t="s">
        <v>114</v>
      </c>
      <c r="G99" s="56">
        <f>G97+G92+G86+G76</f>
        <v>0</v>
      </c>
      <c r="H99" s="56">
        <f>H97+H92+H86+H76</f>
        <v>0</v>
      </c>
    </row>
  </sheetData>
  <mergeCells count="2">
    <mergeCell ref="E1:E2"/>
    <mergeCell ref="F1:F2"/>
  </mergeCells>
  <pageMargins left="0.7" right="0.7" top="0.75" bottom="0.75" header="0.3" footer="0.3"/>
  <pageSetup paperSize="8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</vt:lpstr>
      <vt:lpstr>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ZABOTTI</dc:creator>
  <cp:lastModifiedBy>Jean-Luc Montgourdin</cp:lastModifiedBy>
  <cp:lastPrinted>2021-01-12T11:29:15Z</cp:lastPrinted>
  <dcterms:created xsi:type="dcterms:W3CDTF">2021-01-12T09:42:33Z</dcterms:created>
  <dcterms:modified xsi:type="dcterms:W3CDTF">2021-01-12T11:46:25Z</dcterms:modified>
</cp:coreProperties>
</file>